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C:\Users\hp\Desktop\النت\"/>
    </mc:Choice>
  </mc:AlternateContent>
  <bookViews>
    <workbookView xWindow="0" yWindow="0" windowWidth="28800" windowHeight="10380" tabRatio="717"/>
  </bookViews>
  <sheets>
    <sheet name="1 ا" sheetId="7" r:id="rId1"/>
    <sheet name="1 ب" sheetId="18" r:id="rId2"/>
    <sheet name="2" sheetId="13" r:id="rId3"/>
    <sheet name="3  أ" sheetId="21" r:id="rId4"/>
    <sheet name="3 ب" sheetId="22" r:id="rId5"/>
    <sheet name="4" sheetId="8" r:id="rId6"/>
    <sheet name="5" sheetId="9" r:id="rId7"/>
    <sheet name="6" sheetId="12" r:id="rId8"/>
    <sheet name="7" sheetId="10" r:id="rId9"/>
    <sheet name="8" sheetId="11" r:id="rId10"/>
  </sheets>
  <definedNames>
    <definedName name="_xlnm.Print_Area" localSheetId="0">'1 ا'!$A$1:$M$38</definedName>
    <definedName name="_xlnm.Print_Area" localSheetId="1">'1 ب'!$A$1:$M$38</definedName>
    <definedName name="_xlnm.Print_Area" localSheetId="2">'2'!$A$1:$O$38</definedName>
    <definedName name="_xlnm.Print_Area" localSheetId="3">'3  أ'!$A$1:$L$33</definedName>
    <definedName name="_xlnm.Print_Area" localSheetId="4">'3 ب'!$A$1:$L$32</definedName>
    <definedName name="_xlnm.Print_Area" localSheetId="5">'4'!$A$1:$Q$28</definedName>
    <definedName name="_xlnm.Print_Area" localSheetId="6">'5'!$A$1:$P$29</definedName>
    <definedName name="_xlnm.Print_Area" localSheetId="7">'6'!$A$1:$R$32</definedName>
    <definedName name="_xlnm.Print_Area" localSheetId="8">'7'!$A$1:$M$29</definedName>
    <definedName name="_xlnm.Print_Area" localSheetId="9">'8'!$A$1:$Q$31</definedName>
  </definedNames>
  <calcPr calcId="162913"/>
</workbook>
</file>

<file path=xl/calcChain.xml><?xml version="1.0" encoding="utf-8"?>
<calcChain xmlns="http://schemas.openxmlformats.org/spreadsheetml/2006/main">
  <c r="I17" i="12" l="1"/>
  <c r="R23" i="21"/>
  <c r="U20" i="22" l="1"/>
  <c r="U21" i="22"/>
  <c r="U22" i="22"/>
  <c r="U19" i="22"/>
  <c r="U16" i="22"/>
  <c r="U17" i="22"/>
  <c r="U15" i="22"/>
  <c r="U9" i="22"/>
  <c r="U10" i="22"/>
  <c r="U11" i="22"/>
  <c r="U12" i="22"/>
  <c r="U13" i="22"/>
  <c r="U8" i="22"/>
  <c r="C23" i="22"/>
  <c r="U23" i="22" l="1"/>
  <c r="G23" i="9"/>
  <c r="F23" i="9" l="1"/>
  <c r="E23" i="9"/>
  <c r="D23" i="9"/>
  <c r="C23" i="9"/>
  <c r="O23" i="22"/>
  <c r="N23" i="22"/>
  <c r="R23" i="22"/>
  <c r="K23" i="22" s="1"/>
  <c r="F23" i="13"/>
  <c r="C23" i="12" l="1"/>
  <c r="I13" i="8" l="1"/>
  <c r="L13" i="8" s="1"/>
  <c r="D23" i="8" l="1"/>
  <c r="X23" i="8" l="1"/>
  <c r="W23" i="8"/>
  <c r="K9" i="22"/>
  <c r="K10" i="22"/>
  <c r="K12" i="22"/>
  <c r="K13" i="22"/>
  <c r="K14" i="22"/>
  <c r="K16" i="22"/>
  <c r="K18" i="22"/>
  <c r="K20" i="22"/>
  <c r="R20" i="22"/>
  <c r="R18" i="22"/>
  <c r="R16" i="22"/>
  <c r="R14" i="22"/>
  <c r="R13" i="22"/>
  <c r="R12" i="22"/>
  <c r="R10" i="22"/>
  <c r="R9" i="22"/>
  <c r="T9" i="22"/>
  <c r="T10" i="22"/>
  <c r="T11" i="22"/>
  <c r="T12" i="22"/>
  <c r="T13" i="22"/>
  <c r="T14" i="22"/>
  <c r="T15" i="22"/>
  <c r="T16" i="22"/>
  <c r="T17" i="22"/>
  <c r="T18" i="22"/>
  <c r="T19" i="22"/>
  <c r="T20" i="22"/>
  <c r="T21" i="22"/>
  <c r="T22" i="22"/>
  <c r="T23" i="22"/>
  <c r="T8" i="22"/>
  <c r="T9" i="21"/>
  <c r="T10" i="21"/>
  <c r="T11" i="21"/>
  <c r="T12" i="21"/>
  <c r="T13" i="21"/>
  <c r="T14" i="21"/>
  <c r="T15" i="21"/>
  <c r="T16" i="21"/>
  <c r="T17" i="21"/>
  <c r="T18" i="21"/>
  <c r="T19" i="21"/>
  <c r="T20" i="21"/>
  <c r="T21" i="21"/>
  <c r="T22" i="21"/>
  <c r="T8" i="21"/>
  <c r="O9" i="18"/>
  <c r="O10" i="18"/>
  <c r="O11" i="18"/>
  <c r="O12" i="18"/>
  <c r="O13" i="18"/>
  <c r="O14" i="18"/>
  <c r="O15" i="18"/>
  <c r="O16" i="18"/>
  <c r="O17" i="18"/>
  <c r="O18" i="18"/>
  <c r="O19" i="18"/>
  <c r="O20" i="18"/>
  <c r="O21" i="18"/>
  <c r="O22" i="18"/>
  <c r="O8" i="18"/>
  <c r="K22" i="7"/>
  <c r="K21" i="7"/>
  <c r="K20" i="7"/>
  <c r="K19" i="7"/>
  <c r="K18" i="7"/>
  <c r="K17" i="7"/>
  <c r="K16" i="7"/>
  <c r="K15" i="7"/>
  <c r="K14" i="7"/>
  <c r="K13" i="7"/>
  <c r="K12" i="7"/>
  <c r="K10" i="7"/>
  <c r="K9" i="7"/>
  <c r="K8" i="7"/>
  <c r="J16" i="7"/>
  <c r="J15" i="7"/>
  <c r="J14" i="7"/>
  <c r="J9" i="7"/>
  <c r="J10" i="7"/>
  <c r="I10" i="7"/>
  <c r="H10" i="7"/>
  <c r="O9" i="7"/>
  <c r="O10" i="7"/>
  <c r="O11" i="7"/>
  <c r="O12" i="7"/>
  <c r="O13" i="7"/>
  <c r="O14" i="7"/>
  <c r="O15" i="7"/>
  <c r="O16" i="7"/>
  <c r="O17" i="7"/>
  <c r="O18" i="7"/>
  <c r="O19" i="7"/>
  <c r="O20" i="7"/>
  <c r="O21" i="7"/>
  <c r="O22" i="7"/>
  <c r="O8" i="7"/>
  <c r="O22" i="21"/>
  <c r="O21" i="21"/>
  <c r="O20" i="21"/>
  <c r="O19" i="21"/>
  <c r="O18" i="21"/>
  <c r="O17" i="21"/>
  <c r="O16" i="21"/>
  <c r="O15" i="21"/>
  <c r="O14" i="21"/>
  <c r="O13" i="21"/>
  <c r="O12" i="21"/>
  <c r="O11" i="21"/>
  <c r="O10" i="21"/>
  <c r="O9" i="21"/>
  <c r="B18" i="22"/>
  <c r="L21" i="18"/>
  <c r="L19" i="18"/>
  <c r="K22" i="18"/>
  <c r="K20" i="18"/>
  <c r="K18" i="18"/>
  <c r="K17" i="18"/>
  <c r="K16" i="18"/>
  <c r="K15" i="18"/>
  <c r="K14" i="18"/>
  <c r="K13" i="18"/>
  <c r="K12" i="18"/>
  <c r="K11" i="18"/>
  <c r="K10" i="18"/>
  <c r="K9" i="18"/>
  <c r="J22" i="18"/>
  <c r="J20" i="18"/>
  <c r="J18" i="18"/>
  <c r="J17" i="18"/>
  <c r="J16" i="18"/>
  <c r="J15" i="18"/>
  <c r="J14" i="18"/>
  <c r="J13" i="18"/>
  <c r="J12" i="18"/>
  <c r="J11" i="18"/>
  <c r="J10" i="18"/>
  <c r="J9" i="18"/>
  <c r="J8" i="18"/>
  <c r="I22" i="18"/>
  <c r="I20" i="18"/>
  <c r="I18" i="18"/>
  <c r="I17" i="18"/>
  <c r="I16" i="18"/>
  <c r="I15" i="18"/>
  <c r="I14" i="18"/>
  <c r="I13" i="18"/>
  <c r="I12" i="18"/>
  <c r="I11" i="18"/>
  <c r="I10" i="18"/>
  <c r="I9" i="18"/>
  <c r="H22" i="18"/>
  <c r="H20" i="18"/>
  <c r="H18" i="18"/>
  <c r="H17" i="18"/>
  <c r="H16" i="18"/>
  <c r="H15" i="18"/>
  <c r="L15" i="18" s="1"/>
  <c r="H14" i="18"/>
  <c r="H13" i="18"/>
  <c r="H12" i="18"/>
  <c r="H11" i="18"/>
  <c r="H10" i="18"/>
  <c r="H9" i="18"/>
  <c r="V22" i="13"/>
  <c r="V21" i="13"/>
  <c r="V20" i="13"/>
  <c r="V19" i="13"/>
  <c r="V18" i="13"/>
  <c r="V17" i="13"/>
  <c r="V16" i="13"/>
  <c r="V15" i="13"/>
  <c r="V14" i="13"/>
  <c r="V13" i="13"/>
  <c r="V12" i="13"/>
  <c r="V11" i="13"/>
  <c r="V10" i="13"/>
  <c r="V9" i="13"/>
  <c r="V8" i="13"/>
  <c r="U22" i="13"/>
  <c r="U21" i="13"/>
  <c r="U20" i="13"/>
  <c r="U19" i="13"/>
  <c r="U18" i="13"/>
  <c r="U17" i="13"/>
  <c r="U16" i="13"/>
  <c r="U15" i="13"/>
  <c r="U14" i="13"/>
  <c r="U13" i="13"/>
  <c r="U12" i="13"/>
  <c r="U11" i="13"/>
  <c r="U10" i="13"/>
  <c r="U9" i="13"/>
  <c r="U8" i="13"/>
  <c r="B22" i="22"/>
  <c r="B21" i="22"/>
  <c r="B20" i="22"/>
  <c r="B19" i="22"/>
  <c r="B17" i="22"/>
  <c r="B16" i="22"/>
  <c r="B15" i="22"/>
  <c r="B14" i="22"/>
  <c r="B13" i="22"/>
  <c r="B12" i="22"/>
  <c r="B11" i="22"/>
  <c r="B10" i="22"/>
  <c r="B9" i="22"/>
  <c r="B8" i="22"/>
  <c r="B22" i="21"/>
  <c r="H22" i="21" s="1"/>
  <c r="B21" i="21"/>
  <c r="H21" i="21" s="1"/>
  <c r="B20" i="21"/>
  <c r="H20" i="21" s="1"/>
  <c r="B19" i="21"/>
  <c r="H19" i="21" s="1"/>
  <c r="B18" i="21"/>
  <c r="I18" i="21" s="1"/>
  <c r="B17" i="21"/>
  <c r="I17" i="21" s="1"/>
  <c r="B16" i="21"/>
  <c r="H16" i="21" s="1"/>
  <c r="B15" i="21"/>
  <c r="H15" i="21" s="1"/>
  <c r="B14" i="21"/>
  <c r="H14" i="21" s="1"/>
  <c r="B13" i="21"/>
  <c r="I13" i="21" s="1"/>
  <c r="B12" i="21"/>
  <c r="G12" i="21" s="1"/>
  <c r="B11" i="21"/>
  <c r="G11" i="21" s="1"/>
  <c r="B10" i="21"/>
  <c r="I10" i="21" s="1"/>
  <c r="B9" i="21"/>
  <c r="H9" i="21" s="1"/>
  <c r="B8" i="21"/>
  <c r="J13" i="7"/>
  <c r="I13" i="7"/>
  <c r="H13" i="7"/>
  <c r="L20" i="18" l="1"/>
  <c r="L10" i="18"/>
  <c r="L13" i="18"/>
  <c r="L11" i="18"/>
  <c r="L17" i="18"/>
  <c r="L16" i="18"/>
  <c r="L12" i="18"/>
  <c r="L9" i="18"/>
  <c r="L18" i="18"/>
  <c r="H10" i="21"/>
  <c r="I22" i="21"/>
  <c r="G9" i="21"/>
  <c r="G10" i="21"/>
  <c r="G13" i="21"/>
  <c r="G22" i="21"/>
  <c r="I21" i="21"/>
  <c r="G21" i="21"/>
  <c r="I9" i="21"/>
  <c r="G14" i="21"/>
  <c r="I15" i="21"/>
  <c r="G15" i="21"/>
  <c r="I16" i="21"/>
  <c r="H17" i="21"/>
  <c r="I14" i="21"/>
  <c r="G16" i="21"/>
  <c r="I19" i="21"/>
  <c r="G20" i="21"/>
  <c r="I20" i="21"/>
  <c r="G17" i="21"/>
  <c r="I11" i="21"/>
  <c r="H11" i="21"/>
  <c r="H13" i="21"/>
  <c r="G18" i="21"/>
  <c r="I12" i="21"/>
  <c r="H12" i="21"/>
  <c r="G19" i="21"/>
  <c r="H18" i="21"/>
  <c r="L14" i="18"/>
  <c r="L22" i="18"/>
  <c r="T22" i="8" l="1"/>
  <c r="T21" i="8"/>
  <c r="T20" i="8"/>
  <c r="T19" i="8"/>
  <c r="T18" i="8"/>
  <c r="T17" i="8"/>
  <c r="T11" i="8"/>
  <c r="T10" i="8"/>
  <c r="T9" i="8"/>
  <c r="T8" i="8"/>
  <c r="Y9" i="8" l="1"/>
  <c r="Y10" i="8"/>
  <c r="Y11" i="8"/>
  <c r="Y12" i="8"/>
  <c r="Y13" i="8"/>
  <c r="Y14" i="8"/>
  <c r="Y15" i="8"/>
  <c r="Y16" i="8"/>
  <c r="Y17" i="8"/>
  <c r="Y18" i="8"/>
  <c r="Y19" i="8"/>
  <c r="Y20" i="8"/>
  <c r="Y21" i="8"/>
  <c r="Y22" i="8"/>
  <c r="Y23" i="8"/>
  <c r="P9" i="21"/>
  <c r="S9" i="8" s="1"/>
  <c r="Y8" i="8"/>
  <c r="J23" i="8" l="1"/>
  <c r="U22" i="12" l="1"/>
  <c r="I14" i="22" l="1"/>
  <c r="H14" i="22"/>
  <c r="H13" i="22"/>
  <c r="I8" i="8" l="1"/>
  <c r="O8" i="8" s="1"/>
  <c r="N8" i="8" l="1"/>
  <c r="M8" i="8"/>
  <c r="K8" i="8"/>
  <c r="P23" i="11"/>
  <c r="N23" i="11"/>
  <c r="O17" i="11" s="1"/>
  <c r="N23" i="9"/>
  <c r="O22" i="9" s="1"/>
  <c r="Q23" i="22"/>
  <c r="F23" i="22"/>
  <c r="E23" i="22"/>
  <c r="D23" i="22"/>
  <c r="B23" i="22"/>
  <c r="O22" i="22"/>
  <c r="N22" i="22"/>
  <c r="I22" i="22"/>
  <c r="H22" i="22"/>
  <c r="G22" i="22"/>
  <c r="O21" i="22"/>
  <c r="N21" i="22"/>
  <c r="O20" i="22"/>
  <c r="N20" i="22"/>
  <c r="I20" i="22"/>
  <c r="H20" i="22"/>
  <c r="G20" i="22"/>
  <c r="O19" i="22"/>
  <c r="N19" i="22"/>
  <c r="O18" i="22"/>
  <c r="N18" i="22"/>
  <c r="I18" i="22"/>
  <c r="H18" i="22"/>
  <c r="G18" i="22"/>
  <c r="O17" i="22"/>
  <c r="N17" i="22"/>
  <c r="I17" i="22"/>
  <c r="H17" i="22"/>
  <c r="G17" i="22"/>
  <c r="O16" i="22"/>
  <c r="N16" i="22"/>
  <c r="P16" i="22" s="1"/>
  <c r="I16" i="22"/>
  <c r="H16" i="22"/>
  <c r="G16" i="22"/>
  <c r="O15" i="22"/>
  <c r="N15" i="22"/>
  <c r="I15" i="22"/>
  <c r="H15" i="22"/>
  <c r="G15" i="22"/>
  <c r="O14" i="22"/>
  <c r="N14" i="22"/>
  <c r="G14" i="22"/>
  <c r="J14" i="22" s="1"/>
  <c r="O13" i="22"/>
  <c r="N13" i="22"/>
  <c r="I13" i="22"/>
  <c r="G13" i="22"/>
  <c r="P12" i="22"/>
  <c r="I12" i="22"/>
  <c r="H12" i="22"/>
  <c r="G12" i="22"/>
  <c r="O11" i="22"/>
  <c r="N11" i="22"/>
  <c r="I11" i="22"/>
  <c r="H11" i="22"/>
  <c r="G11" i="22"/>
  <c r="O10" i="22"/>
  <c r="N10" i="22"/>
  <c r="I10" i="22"/>
  <c r="H10" i="22"/>
  <c r="G10" i="22"/>
  <c r="O9" i="22"/>
  <c r="N9" i="22"/>
  <c r="I9" i="22"/>
  <c r="H9" i="22"/>
  <c r="G9" i="22"/>
  <c r="O8" i="22"/>
  <c r="N8" i="22"/>
  <c r="I8" i="22"/>
  <c r="H8" i="22"/>
  <c r="G8" i="22"/>
  <c r="Q23" i="21"/>
  <c r="F23" i="21"/>
  <c r="E23" i="21"/>
  <c r="D23" i="21"/>
  <c r="O23" i="21" s="1"/>
  <c r="C23" i="21"/>
  <c r="B23" i="21"/>
  <c r="N22" i="21"/>
  <c r="N21" i="21"/>
  <c r="P21" i="21" s="1"/>
  <c r="N20" i="21"/>
  <c r="J20" i="21"/>
  <c r="N19" i="21"/>
  <c r="N18" i="21"/>
  <c r="N17" i="21"/>
  <c r="P17" i="21" s="1"/>
  <c r="N16" i="21"/>
  <c r="P15" i="21"/>
  <c r="R15" i="21" s="1"/>
  <c r="K15" i="21" s="1"/>
  <c r="N14" i="21"/>
  <c r="N12" i="21"/>
  <c r="N11" i="21"/>
  <c r="N10" i="21"/>
  <c r="R9" i="21"/>
  <c r="K9" i="21" s="1"/>
  <c r="O8" i="21"/>
  <c r="N8" i="21"/>
  <c r="I8" i="21"/>
  <c r="H8" i="21"/>
  <c r="G8" i="21"/>
  <c r="N23" i="21" l="1"/>
  <c r="P23" i="21" s="1"/>
  <c r="T23" i="21"/>
  <c r="K23" i="21"/>
  <c r="G23" i="21"/>
  <c r="H23" i="21"/>
  <c r="I23" i="21"/>
  <c r="R17" i="21"/>
  <c r="K17" i="21" s="1"/>
  <c r="S17" i="8"/>
  <c r="R21" i="21"/>
  <c r="K21" i="21" s="1"/>
  <c r="S21" i="8"/>
  <c r="T16" i="8"/>
  <c r="S15" i="8"/>
  <c r="P14" i="22"/>
  <c r="T14" i="8"/>
  <c r="P13" i="22"/>
  <c r="T13" i="8"/>
  <c r="J11" i="22"/>
  <c r="J15" i="22"/>
  <c r="T12" i="8"/>
  <c r="J12" i="21"/>
  <c r="P13" i="21"/>
  <c r="H23" i="22"/>
  <c r="I23" i="22"/>
  <c r="P20" i="22"/>
  <c r="J18" i="22"/>
  <c r="J20" i="22"/>
  <c r="P9" i="22"/>
  <c r="J8" i="22"/>
  <c r="J15" i="21"/>
  <c r="P16" i="21"/>
  <c r="J9" i="21"/>
  <c r="P8" i="21"/>
  <c r="J21" i="21"/>
  <c r="J18" i="21"/>
  <c r="P19" i="21"/>
  <c r="S19" i="8" s="1"/>
  <c r="J10" i="21"/>
  <c r="J17" i="21"/>
  <c r="J14" i="21"/>
  <c r="J22" i="21"/>
  <c r="J8" i="21"/>
  <c r="J11" i="21"/>
  <c r="P12" i="21"/>
  <c r="S12" i="8" s="1"/>
  <c r="J19" i="21"/>
  <c r="P20" i="21"/>
  <c r="O12" i="11"/>
  <c r="O19" i="11"/>
  <c r="O20" i="11"/>
  <c r="O21" i="11"/>
  <c r="O14" i="11"/>
  <c r="O15" i="11"/>
  <c r="O11" i="11"/>
  <c r="O22" i="11"/>
  <c r="O13" i="11"/>
  <c r="O9" i="11"/>
  <c r="O10" i="11"/>
  <c r="O18" i="11"/>
  <c r="O8" i="11"/>
  <c r="O16" i="11"/>
  <c r="O8" i="9"/>
  <c r="O16" i="9"/>
  <c r="O9" i="9"/>
  <c r="O17" i="9"/>
  <c r="O15" i="9"/>
  <c r="O10" i="9"/>
  <c r="O18" i="9"/>
  <c r="O11" i="9"/>
  <c r="O19" i="9"/>
  <c r="O12" i="9"/>
  <c r="O20" i="9"/>
  <c r="O13" i="9"/>
  <c r="O21" i="9"/>
  <c r="O14" i="9"/>
  <c r="J22" i="22"/>
  <c r="J10" i="22"/>
  <c r="J12" i="22"/>
  <c r="J17" i="22"/>
  <c r="G23" i="22"/>
  <c r="P10" i="22"/>
  <c r="P18" i="22"/>
  <c r="J16" i="22"/>
  <c r="J9" i="22"/>
  <c r="J13" i="22"/>
  <c r="P8" i="22"/>
  <c r="R8" i="22" s="1"/>
  <c r="K8" i="22" s="1"/>
  <c r="P10" i="21"/>
  <c r="P22" i="21"/>
  <c r="P11" i="21"/>
  <c r="J13" i="21"/>
  <c r="J16" i="21"/>
  <c r="P18" i="21"/>
  <c r="P14" i="21"/>
  <c r="R8" i="21" l="1"/>
  <c r="K8" i="21" s="1"/>
  <c r="S8" i="8"/>
  <c r="O23" i="9"/>
  <c r="R16" i="21"/>
  <c r="K16" i="21" s="1"/>
  <c r="S16" i="8"/>
  <c r="R10" i="21"/>
  <c r="K10" i="21" s="1"/>
  <c r="S10" i="8"/>
  <c r="R14" i="21"/>
  <c r="K14" i="21" s="1"/>
  <c r="S14" i="8"/>
  <c r="R22" i="21"/>
  <c r="K22" i="21" s="1"/>
  <c r="S22" i="8"/>
  <c r="R20" i="21"/>
  <c r="K20" i="21" s="1"/>
  <c r="S20" i="8"/>
  <c r="R19" i="21"/>
  <c r="K19" i="21" s="1"/>
  <c r="R18" i="21"/>
  <c r="K18" i="21" s="1"/>
  <c r="S18" i="8"/>
  <c r="T15" i="8"/>
  <c r="R13" i="21"/>
  <c r="K13" i="21" s="1"/>
  <c r="S13" i="8"/>
  <c r="R11" i="21"/>
  <c r="K11" i="21" s="1"/>
  <c r="S11" i="8"/>
  <c r="R12" i="21"/>
  <c r="K12" i="21" s="1"/>
  <c r="O23" i="11"/>
  <c r="J23" i="22"/>
  <c r="J23" i="21"/>
  <c r="I22" i="12" l="1"/>
  <c r="G23" i="12"/>
  <c r="K22" i="12" l="1"/>
  <c r="J22" i="12"/>
  <c r="O22" i="12"/>
  <c r="M22" i="12"/>
  <c r="N22" i="12"/>
  <c r="L22" i="12"/>
  <c r="U8" i="8"/>
  <c r="B8" i="8" s="1"/>
  <c r="B8" i="11" l="1"/>
  <c r="B8" i="10"/>
  <c r="H8" i="10" s="1"/>
  <c r="B8" i="12"/>
  <c r="B8" i="9"/>
  <c r="H8" i="9" s="1"/>
  <c r="I8" i="12"/>
  <c r="K8" i="9"/>
  <c r="L8" i="9"/>
  <c r="J8" i="9" l="1"/>
  <c r="I8" i="9"/>
  <c r="J8" i="11"/>
  <c r="L8" i="11"/>
  <c r="I8" i="11"/>
  <c r="H8" i="11"/>
  <c r="K8" i="11"/>
  <c r="L8" i="12"/>
  <c r="M8" i="12"/>
  <c r="K8" i="12"/>
  <c r="J8" i="12"/>
  <c r="N8" i="12"/>
  <c r="O8" i="12"/>
  <c r="I21" i="12"/>
  <c r="I20" i="12"/>
  <c r="I19" i="12"/>
  <c r="I18" i="12"/>
  <c r="I16" i="12"/>
  <c r="I15" i="12"/>
  <c r="I14" i="12"/>
  <c r="I13" i="12"/>
  <c r="I12" i="12"/>
  <c r="I11" i="12"/>
  <c r="I10" i="12"/>
  <c r="I9" i="12"/>
  <c r="N16" i="12" l="1"/>
  <c r="L16" i="12"/>
  <c r="O16" i="12"/>
  <c r="K16" i="12"/>
  <c r="J16" i="12"/>
  <c r="M16" i="12"/>
  <c r="O17" i="12"/>
  <c r="K17" i="12"/>
  <c r="N17" i="12"/>
  <c r="L17" i="12"/>
  <c r="J17" i="12"/>
  <c r="M17" i="12"/>
  <c r="K18" i="12"/>
  <c r="N18" i="12"/>
  <c r="L18" i="12"/>
  <c r="O18" i="12"/>
  <c r="J18" i="12"/>
  <c r="M18" i="12"/>
  <c r="O19" i="12"/>
  <c r="K19" i="12"/>
  <c r="N19" i="12"/>
  <c r="L19" i="12"/>
  <c r="J19" i="12"/>
  <c r="M19" i="12"/>
  <c r="J20" i="12"/>
  <c r="N20" i="12"/>
  <c r="L20" i="12"/>
  <c r="O20" i="12"/>
  <c r="M20" i="12"/>
  <c r="K20" i="12"/>
  <c r="N9" i="12"/>
  <c r="L9" i="12"/>
  <c r="O9" i="12"/>
  <c r="K9" i="12"/>
  <c r="J9" i="12"/>
  <c r="M9" i="12"/>
  <c r="N13" i="12"/>
  <c r="L13" i="12"/>
  <c r="O13" i="12"/>
  <c r="K13" i="12"/>
  <c r="J13" i="12"/>
  <c r="M13" i="12"/>
  <c r="O14" i="12"/>
  <c r="M14" i="12"/>
  <c r="L14" i="12"/>
  <c r="N15" i="12"/>
  <c r="L15" i="12"/>
  <c r="O15" i="12"/>
  <c r="K15" i="12"/>
  <c r="J15" i="12"/>
  <c r="M15" i="12"/>
  <c r="O21" i="12"/>
  <c r="M21" i="12"/>
  <c r="L21" i="12"/>
  <c r="K21" i="12"/>
  <c r="J21" i="12"/>
  <c r="N21" i="12"/>
  <c r="N10" i="12"/>
  <c r="J10" i="12"/>
  <c r="K10" i="12"/>
  <c r="L10" i="12"/>
  <c r="M10" i="12"/>
  <c r="O10" i="12"/>
  <c r="N11" i="12"/>
  <c r="J11" i="12"/>
  <c r="K11" i="12"/>
  <c r="L11" i="12"/>
  <c r="M11" i="12"/>
  <c r="O11" i="12"/>
  <c r="J12" i="12"/>
  <c r="K12" i="12"/>
  <c r="L12" i="12"/>
  <c r="M12" i="12"/>
  <c r="O12" i="12"/>
  <c r="N12" i="12"/>
  <c r="I10" i="8"/>
  <c r="O10" i="8" s="1"/>
  <c r="U9" i="8"/>
  <c r="B9" i="8" s="1"/>
  <c r="U10" i="8"/>
  <c r="B10" i="8" s="1"/>
  <c r="U11" i="8"/>
  <c r="B11" i="8" s="1"/>
  <c r="B11" i="11" s="1"/>
  <c r="U12" i="8"/>
  <c r="B12" i="8" s="1"/>
  <c r="U13" i="8"/>
  <c r="B13" i="8" s="1"/>
  <c r="U14" i="8"/>
  <c r="U15" i="8"/>
  <c r="B15" i="8" s="1"/>
  <c r="U16" i="8"/>
  <c r="B16" i="8" s="1"/>
  <c r="B16" i="11" s="1"/>
  <c r="U17" i="8"/>
  <c r="B17" i="8" s="1"/>
  <c r="U18" i="8"/>
  <c r="U19" i="8"/>
  <c r="B19" i="8" s="1"/>
  <c r="U20" i="8"/>
  <c r="B20" i="8" s="1"/>
  <c r="U21" i="8"/>
  <c r="B21" i="8" s="1"/>
  <c r="U22" i="8"/>
  <c r="B22" i="8" s="1"/>
  <c r="S23" i="8"/>
  <c r="T23" i="8"/>
  <c r="T9" i="13"/>
  <c r="B9" i="13" s="1"/>
  <c r="T10" i="13"/>
  <c r="B10" i="13" s="1"/>
  <c r="T11" i="13"/>
  <c r="B11" i="13" s="1"/>
  <c r="T12" i="13"/>
  <c r="B12" i="13" s="1"/>
  <c r="T13" i="13"/>
  <c r="B13" i="13" s="1"/>
  <c r="T14" i="13"/>
  <c r="B14" i="13" s="1"/>
  <c r="T15" i="13"/>
  <c r="B15" i="13" s="1"/>
  <c r="T16" i="13"/>
  <c r="B16" i="13" s="1"/>
  <c r="T17" i="13"/>
  <c r="B17" i="13" s="1"/>
  <c r="T18" i="13"/>
  <c r="B18" i="13" s="1"/>
  <c r="T19" i="13"/>
  <c r="B19" i="13" s="1"/>
  <c r="T20" i="13"/>
  <c r="B20" i="13" s="1"/>
  <c r="T21" i="13"/>
  <c r="B21" i="13" s="1"/>
  <c r="T22" i="13"/>
  <c r="B22" i="13" s="1"/>
  <c r="T8" i="13"/>
  <c r="B8" i="13" s="1"/>
  <c r="I21" i="13" l="1"/>
  <c r="K21" i="13"/>
  <c r="J21" i="13"/>
  <c r="L21" i="13"/>
  <c r="K12" i="13"/>
  <c r="L12" i="13"/>
  <c r="J12" i="13"/>
  <c r="I12" i="13"/>
  <c r="I11" i="13"/>
  <c r="K11" i="13"/>
  <c r="L11" i="13"/>
  <c r="J11" i="13"/>
  <c r="J10" i="13"/>
  <c r="K10" i="13"/>
  <c r="L10" i="13"/>
  <c r="I10" i="13"/>
  <c r="J9" i="13"/>
  <c r="K9" i="13"/>
  <c r="L9" i="13"/>
  <c r="I9" i="13"/>
  <c r="L19" i="13"/>
  <c r="I19" i="13"/>
  <c r="J19" i="13"/>
  <c r="K19" i="13"/>
  <c r="L16" i="13"/>
  <c r="I16" i="13"/>
  <c r="J16" i="13"/>
  <c r="K16" i="13"/>
  <c r="L15" i="13"/>
  <c r="I15" i="13"/>
  <c r="K15" i="13"/>
  <c r="J15" i="13"/>
  <c r="J14" i="13"/>
  <c r="L14" i="13"/>
  <c r="I14" i="13"/>
  <c r="K14" i="13"/>
  <c r="K13" i="13"/>
  <c r="L13" i="13"/>
  <c r="J13" i="13"/>
  <c r="I13" i="13"/>
  <c r="L11" i="11"/>
  <c r="H11" i="11"/>
  <c r="J11" i="11"/>
  <c r="K11" i="11"/>
  <c r="M10" i="8"/>
  <c r="K10" i="8"/>
  <c r="N10" i="8"/>
  <c r="L10" i="8"/>
  <c r="B17" i="10"/>
  <c r="H17" i="10" s="1"/>
  <c r="B17" i="11"/>
  <c r="B17" i="9"/>
  <c r="B17" i="12"/>
  <c r="B10" i="11"/>
  <c r="B10" i="12"/>
  <c r="B10" i="10"/>
  <c r="H10" i="10" s="1"/>
  <c r="B10" i="9"/>
  <c r="B9" i="11"/>
  <c r="B9" i="12"/>
  <c r="B9" i="9"/>
  <c r="B9" i="10"/>
  <c r="H9" i="10" s="1"/>
  <c r="B22" i="11"/>
  <c r="B22" i="12"/>
  <c r="B22" i="9"/>
  <c r="B22" i="10"/>
  <c r="H22" i="10" s="1"/>
  <c r="I22" i="13"/>
  <c r="L22" i="13"/>
  <c r="J22" i="13"/>
  <c r="K22" i="13"/>
  <c r="B21" i="11"/>
  <c r="B21" i="12"/>
  <c r="B21" i="9"/>
  <c r="B21" i="10"/>
  <c r="H21" i="10" s="1"/>
  <c r="B20" i="11"/>
  <c r="B20" i="9"/>
  <c r="B20" i="12"/>
  <c r="B20" i="10"/>
  <c r="H20" i="10" s="1"/>
  <c r="L20" i="13"/>
  <c r="J20" i="13"/>
  <c r="K20" i="13"/>
  <c r="I20" i="13"/>
  <c r="B19" i="10"/>
  <c r="H19" i="10" s="1"/>
  <c r="B19" i="11"/>
  <c r="B19" i="12"/>
  <c r="B19" i="9"/>
  <c r="B18" i="10"/>
  <c r="H18" i="10" s="1"/>
  <c r="B18" i="11"/>
  <c r="B18" i="9"/>
  <c r="B18" i="12"/>
  <c r="L18" i="13"/>
  <c r="J18" i="13"/>
  <c r="K18" i="13"/>
  <c r="I18" i="13"/>
  <c r="L17" i="13"/>
  <c r="K17" i="13"/>
  <c r="J17" i="13"/>
  <c r="I17" i="13"/>
  <c r="B16" i="10"/>
  <c r="H16" i="10" s="1"/>
  <c r="B16" i="9"/>
  <c r="H16" i="9" s="1"/>
  <c r="B16" i="12"/>
  <c r="B15" i="10"/>
  <c r="H15" i="10" s="1"/>
  <c r="B15" i="11"/>
  <c r="B15" i="9"/>
  <c r="H15" i="9" s="1"/>
  <c r="B15" i="12"/>
  <c r="B14" i="10"/>
  <c r="H14" i="10" s="1"/>
  <c r="B14" i="11"/>
  <c r="B14" i="12"/>
  <c r="B14" i="9"/>
  <c r="B13" i="9"/>
  <c r="B13" i="11"/>
  <c r="B13" i="12"/>
  <c r="B13" i="10"/>
  <c r="H13" i="10" s="1"/>
  <c r="B12" i="10"/>
  <c r="H12" i="10" s="1"/>
  <c r="B12" i="11"/>
  <c r="B12" i="12"/>
  <c r="B12" i="9"/>
  <c r="H12" i="9" s="1"/>
  <c r="B11" i="10"/>
  <c r="B11" i="12"/>
  <c r="B11" i="9"/>
  <c r="B23" i="8"/>
  <c r="T23" i="13"/>
  <c r="U23" i="8"/>
  <c r="H23" i="12"/>
  <c r="F23" i="18"/>
  <c r="E23" i="18"/>
  <c r="D23" i="18"/>
  <c r="C23" i="18"/>
  <c r="B23" i="18"/>
  <c r="K8" i="18"/>
  <c r="I8" i="18"/>
  <c r="H8" i="18"/>
  <c r="B23" i="9" l="1"/>
  <c r="L23" i="9"/>
  <c r="K23" i="9"/>
  <c r="H23" i="9"/>
  <c r="I23" i="9"/>
  <c r="J23" i="9"/>
  <c r="H18" i="11"/>
  <c r="K18" i="11"/>
  <c r="I18" i="11"/>
  <c r="L18" i="11"/>
  <c r="H20" i="11"/>
  <c r="K20" i="11"/>
  <c r="J20" i="11"/>
  <c r="I20" i="11"/>
  <c r="L20" i="11"/>
  <c r="H9" i="11"/>
  <c r="K9" i="11"/>
  <c r="I9" i="11"/>
  <c r="L9" i="11"/>
  <c r="J9" i="11"/>
  <c r="L16" i="11"/>
  <c r="H16" i="11"/>
  <c r="K16" i="11"/>
  <c r="J16" i="11"/>
  <c r="I16" i="11"/>
  <c r="I13" i="11"/>
  <c r="L13" i="11"/>
  <c r="H13" i="11"/>
  <c r="K13" i="11"/>
  <c r="J13" i="11"/>
  <c r="L14" i="11"/>
  <c r="J14" i="11"/>
  <c r="H14" i="11"/>
  <c r="K14" i="11"/>
  <c r="I14" i="11"/>
  <c r="I12" i="11"/>
  <c r="K12" i="11"/>
  <c r="J12" i="11"/>
  <c r="L12" i="11"/>
  <c r="H12" i="11"/>
  <c r="I10" i="11"/>
  <c r="J10" i="11"/>
  <c r="K10" i="11"/>
  <c r="J22" i="11"/>
  <c r="I22" i="11"/>
  <c r="L22" i="11"/>
  <c r="H22" i="11"/>
  <c r="L21" i="11"/>
  <c r="H21" i="11"/>
  <c r="K21" i="11"/>
  <c r="J21" i="11"/>
  <c r="I21" i="11"/>
  <c r="L19" i="11"/>
  <c r="I19" i="11"/>
  <c r="H19" i="11"/>
  <c r="K19" i="11"/>
  <c r="J19" i="11"/>
  <c r="J17" i="11"/>
  <c r="K17" i="11"/>
  <c r="H17" i="11"/>
  <c r="L17" i="11"/>
  <c r="I17" i="11"/>
  <c r="L15" i="11"/>
  <c r="I15" i="11"/>
  <c r="J15" i="11"/>
  <c r="K15" i="11"/>
  <c r="H15" i="11"/>
  <c r="K18" i="9"/>
  <c r="J18" i="9"/>
  <c r="L14" i="9"/>
  <c r="K14" i="9"/>
  <c r="I14" i="9"/>
  <c r="H14" i="9"/>
  <c r="B23" i="12"/>
  <c r="H13" i="9"/>
  <c r="L13" i="9"/>
  <c r="H11" i="10"/>
  <c r="B23" i="10"/>
  <c r="L8" i="18"/>
  <c r="J23" i="18"/>
  <c r="I23" i="18"/>
  <c r="H23" i="18"/>
  <c r="K23" i="18"/>
  <c r="L23" i="18" l="1"/>
  <c r="M22" i="13" l="1"/>
  <c r="M21" i="13"/>
  <c r="M20" i="13"/>
  <c r="M19" i="13"/>
  <c r="M18" i="13"/>
  <c r="M17" i="13"/>
  <c r="M16" i="13"/>
  <c r="M15" i="13"/>
  <c r="M14" i="13"/>
  <c r="M13" i="13"/>
  <c r="M12" i="13"/>
  <c r="M11" i="13"/>
  <c r="M10" i="13"/>
  <c r="M9" i="13"/>
  <c r="J22" i="7"/>
  <c r="H22" i="7"/>
  <c r="J20" i="7"/>
  <c r="J19" i="7"/>
  <c r="H19" i="7"/>
  <c r="J18" i="7"/>
  <c r="H18" i="7"/>
  <c r="J17" i="7"/>
  <c r="H17" i="7"/>
  <c r="H16" i="7"/>
  <c r="H15" i="7"/>
  <c r="H14" i="7"/>
  <c r="J12" i="7"/>
  <c r="H12" i="7"/>
  <c r="D23" i="7"/>
  <c r="I22" i="7"/>
  <c r="I21" i="7"/>
  <c r="I20" i="7"/>
  <c r="I19" i="7"/>
  <c r="I18" i="7"/>
  <c r="I17" i="7"/>
  <c r="I16" i="7"/>
  <c r="I15" i="7"/>
  <c r="I14" i="7"/>
  <c r="I12" i="7"/>
  <c r="I11" i="7"/>
  <c r="I9" i="7"/>
  <c r="I8" i="7"/>
  <c r="H9" i="7"/>
  <c r="G8" i="10" l="1"/>
  <c r="J8" i="10" l="1"/>
  <c r="K8" i="10"/>
  <c r="I8" i="10"/>
  <c r="D23" i="12"/>
  <c r="E23" i="12"/>
  <c r="F23" i="12"/>
  <c r="L8" i="10" l="1"/>
  <c r="I23" i="12"/>
  <c r="O23" i="12" s="1"/>
  <c r="I9" i="8" l="1"/>
  <c r="O9" i="8" l="1"/>
  <c r="M9" i="8"/>
  <c r="K9" i="8"/>
  <c r="N9" i="8"/>
  <c r="L9" i="8"/>
  <c r="B23" i="7"/>
  <c r="I23" i="7" s="1"/>
  <c r="C23" i="7"/>
  <c r="E23" i="7"/>
  <c r="L17" i="7"/>
  <c r="L18" i="7"/>
  <c r="N10" i="13"/>
  <c r="N12" i="13"/>
  <c r="N14" i="13"/>
  <c r="N15" i="13"/>
  <c r="N16" i="13"/>
  <c r="N17" i="13"/>
  <c r="N18" i="13"/>
  <c r="N19" i="13"/>
  <c r="N20" i="13"/>
  <c r="N22" i="13"/>
  <c r="C23" i="13"/>
  <c r="D23" i="13"/>
  <c r="E23" i="13"/>
  <c r="G23" i="13"/>
  <c r="E23" i="8"/>
  <c r="F23" i="8"/>
  <c r="G23" i="8"/>
  <c r="I11" i="8"/>
  <c r="O11" i="8" s="1"/>
  <c r="I12" i="8"/>
  <c r="O12" i="8" s="1"/>
  <c r="I14" i="8"/>
  <c r="O14" i="8" s="1"/>
  <c r="I15" i="8"/>
  <c r="I16" i="8"/>
  <c r="O16" i="8" s="1"/>
  <c r="I17" i="8"/>
  <c r="O17" i="8" s="1"/>
  <c r="I18" i="8"/>
  <c r="O18" i="8" s="1"/>
  <c r="I19" i="8"/>
  <c r="O19" i="8" s="1"/>
  <c r="I20" i="8"/>
  <c r="O20" i="8" s="1"/>
  <c r="I21" i="8"/>
  <c r="O21" i="8" s="1"/>
  <c r="I22" i="8"/>
  <c r="O22" i="8" s="1"/>
  <c r="C23" i="8"/>
  <c r="C23" i="10"/>
  <c r="H23" i="10" s="1"/>
  <c r="D23" i="10"/>
  <c r="E23" i="10"/>
  <c r="F23" i="10"/>
  <c r="G9" i="10"/>
  <c r="G10" i="10"/>
  <c r="G11" i="10"/>
  <c r="G12" i="10"/>
  <c r="G13" i="10"/>
  <c r="G14" i="10"/>
  <c r="G15" i="10"/>
  <c r="G16" i="10"/>
  <c r="G17" i="10"/>
  <c r="G18" i="10"/>
  <c r="G19" i="10"/>
  <c r="G20" i="10"/>
  <c r="G21" i="10"/>
  <c r="J21" i="10" s="1"/>
  <c r="G22" i="10"/>
  <c r="I17" i="10" l="1"/>
  <c r="K17" i="10"/>
  <c r="J17" i="10"/>
  <c r="I16" i="10"/>
  <c r="J16" i="10"/>
  <c r="K16" i="10"/>
  <c r="J15" i="10"/>
  <c r="I15" i="10"/>
  <c r="K15" i="10"/>
  <c r="J14" i="10"/>
  <c r="K14" i="10"/>
  <c r="I14" i="10"/>
  <c r="K13" i="10"/>
  <c r="J13" i="10"/>
  <c r="I13" i="10"/>
  <c r="K12" i="10"/>
  <c r="I12" i="10"/>
  <c r="J12" i="10"/>
  <c r="K11" i="10"/>
  <c r="I11" i="10"/>
  <c r="J11" i="10"/>
  <c r="I10" i="10"/>
  <c r="J10" i="10"/>
  <c r="K10" i="10"/>
  <c r="K13" i="8"/>
  <c r="N13" i="8"/>
  <c r="M13" i="8"/>
  <c r="L15" i="8"/>
  <c r="O15" i="8"/>
  <c r="I23" i="8"/>
  <c r="K23" i="8" s="1"/>
  <c r="L14" i="8"/>
  <c r="N14" i="8"/>
  <c r="K14" i="8"/>
  <c r="M14" i="8"/>
  <c r="L19" i="8"/>
  <c r="K19" i="8"/>
  <c r="N19" i="8"/>
  <c r="M19" i="8"/>
  <c r="K12" i="8"/>
  <c r="N12" i="8"/>
  <c r="L12" i="8"/>
  <c r="M12" i="8"/>
  <c r="M11" i="8"/>
  <c r="K11" i="8"/>
  <c r="N11" i="8"/>
  <c r="L11" i="8"/>
  <c r="K22" i="10"/>
  <c r="J22" i="10"/>
  <c r="I22" i="10"/>
  <c r="K22" i="8"/>
  <c r="N22" i="8"/>
  <c r="L22" i="8"/>
  <c r="M22" i="8"/>
  <c r="K21" i="10"/>
  <c r="I21" i="10"/>
  <c r="N21" i="8"/>
  <c r="K21" i="8"/>
  <c r="L21" i="8"/>
  <c r="M21" i="8"/>
  <c r="K20" i="10"/>
  <c r="I20" i="10"/>
  <c r="J20" i="10"/>
  <c r="L20" i="8"/>
  <c r="N20" i="8"/>
  <c r="K20" i="8"/>
  <c r="M20" i="8"/>
  <c r="K19" i="10"/>
  <c r="J19" i="10"/>
  <c r="I19" i="10"/>
  <c r="J18" i="10"/>
  <c r="K18" i="10"/>
  <c r="I18" i="10"/>
  <c r="K18" i="8"/>
  <c r="N18" i="8"/>
  <c r="M18" i="8"/>
  <c r="L18" i="8"/>
  <c r="N17" i="8"/>
  <c r="K17" i="8"/>
  <c r="L17" i="8"/>
  <c r="M17" i="8"/>
  <c r="N16" i="8"/>
  <c r="M16" i="8"/>
  <c r="L16" i="8"/>
  <c r="K16" i="8"/>
  <c r="N15" i="8"/>
  <c r="K15" i="8"/>
  <c r="M15" i="8"/>
  <c r="J23" i="7"/>
  <c r="H23" i="7"/>
  <c r="K9" i="10"/>
  <c r="J9" i="10"/>
  <c r="I9" i="10"/>
  <c r="L8" i="8"/>
  <c r="N14" i="12"/>
  <c r="K14" i="12"/>
  <c r="J14" i="12"/>
  <c r="G23" i="10"/>
  <c r="M23" i="8" l="1"/>
  <c r="L23" i="8"/>
  <c r="N23" i="8"/>
  <c r="L10" i="10"/>
  <c r="L14" i="10"/>
  <c r="P14" i="12"/>
  <c r="P8" i="12"/>
  <c r="T8" i="12" s="1"/>
  <c r="I23" i="10"/>
  <c r="J23" i="10"/>
  <c r="K23" i="10"/>
  <c r="Y26" i="8" l="1"/>
  <c r="L16" i="10"/>
  <c r="L15" i="10"/>
  <c r="P14" i="8"/>
  <c r="H9" i="9"/>
  <c r="I9" i="9"/>
  <c r="J9" i="9"/>
  <c r="K9" i="9"/>
  <c r="L9" i="9"/>
  <c r="L11" i="10" l="1"/>
  <c r="B23" i="13"/>
  <c r="H17" i="9" l="1"/>
  <c r="L17" i="9"/>
  <c r="I17" i="9"/>
  <c r="J17" i="9"/>
  <c r="K17" i="9"/>
  <c r="K11" i="9"/>
  <c r="L11" i="9"/>
  <c r="H11" i="9"/>
  <c r="I11" i="9"/>
  <c r="J11" i="9"/>
  <c r="I18" i="9"/>
  <c r="L18" i="9"/>
  <c r="H18" i="9"/>
  <c r="L16" i="9"/>
  <c r="J16" i="9"/>
  <c r="I16" i="9"/>
  <c r="K16" i="9"/>
  <c r="H10" i="9"/>
  <c r="I10" i="9"/>
  <c r="J10" i="9"/>
  <c r="K10" i="9"/>
  <c r="L10" i="9"/>
  <c r="J14" i="9"/>
  <c r="J19" i="9"/>
  <c r="I19" i="9"/>
  <c r="H19" i="9"/>
  <c r="K19" i="9"/>
  <c r="L19" i="9"/>
  <c r="K13" i="9"/>
  <c r="J13" i="9"/>
  <c r="I13" i="9"/>
  <c r="I15" i="9"/>
  <c r="J15" i="9"/>
  <c r="K15" i="9"/>
  <c r="L15" i="9"/>
  <c r="J22" i="9"/>
  <c r="K22" i="9"/>
  <c r="H22" i="9"/>
  <c r="I22" i="9"/>
  <c r="L22" i="9"/>
  <c r="K21" i="9"/>
  <c r="L21" i="9"/>
  <c r="J21" i="9"/>
  <c r="H21" i="9"/>
  <c r="I21" i="9"/>
  <c r="H20" i="9"/>
  <c r="I20" i="9"/>
  <c r="K20" i="9"/>
  <c r="J20" i="9"/>
  <c r="L20" i="9"/>
  <c r="I12" i="9"/>
  <c r="K12" i="9"/>
  <c r="J12" i="9"/>
  <c r="L12" i="9"/>
  <c r="B23" i="11" l="1"/>
  <c r="J18" i="11"/>
  <c r="H10" i="11"/>
  <c r="L10" i="11"/>
  <c r="I11" i="11"/>
  <c r="K22" i="11"/>
  <c r="J21" i="7" l="1"/>
  <c r="H23" i="8" l="1"/>
  <c r="O23" i="8" s="1"/>
  <c r="P23" i="8" s="1"/>
  <c r="H21" i="7" l="1"/>
  <c r="H20" i="7"/>
  <c r="L20" i="7" s="1"/>
  <c r="N13" i="13"/>
  <c r="M8" i="13"/>
  <c r="L8" i="13"/>
  <c r="K8" i="13"/>
  <c r="J8" i="13"/>
  <c r="I8" i="13"/>
  <c r="K11" i="7"/>
  <c r="J11" i="7"/>
  <c r="H11" i="7"/>
  <c r="L11" i="7" l="1"/>
  <c r="P11" i="12"/>
  <c r="L21" i="7"/>
  <c r="N21" i="13"/>
  <c r="N11" i="13"/>
  <c r="N9" i="13"/>
  <c r="N8" i="13"/>
  <c r="H8" i="7"/>
  <c r="P8" i="8" l="1"/>
  <c r="G23" i="11" l="1"/>
  <c r="L23" i="11" s="1"/>
  <c r="F23" i="11"/>
  <c r="K23" i="11" s="1"/>
  <c r="E23" i="11"/>
  <c r="J23" i="11" s="1"/>
  <c r="D23" i="11"/>
  <c r="I23" i="11" s="1"/>
  <c r="L22" i="7" l="1"/>
  <c r="J8" i="7"/>
  <c r="L8" i="7" s="1"/>
  <c r="P22" i="12" l="1"/>
  <c r="C23" i="11"/>
  <c r="H23" i="11" s="1"/>
  <c r="M23" i="13" l="1"/>
  <c r="K23" i="13"/>
  <c r="I23" i="13"/>
  <c r="L23" i="13"/>
  <c r="J23" i="13"/>
  <c r="F23" i="7"/>
  <c r="K23" i="7" l="1"/>
  <c r="L23" i="7" s="1"/>
  <c r="N23" i="13"/>
  <c r="P13" i="12" l="1"/>
  <c r="P12" i="12" l="1"/>
  <c r="P11" i="8"/>
  <c r="L15" i="7" l="1"/>
  <c r="L16" i="7"/>
  <c r="L19" i="7"/>
  <c r="L10" i="7"/>
  <c r="L9" i="7"/>
  <c r="L13" i="7" l="1"/>
  <c r="L14" i="7"/>
  <c r="L12" i="7"/>
  <c r="P9" i="12" l="1"/>
  <c r="P20" i="12" l="1"/>
  <c r="P15" i="12"/>
  <c r="P10" i="12"/>
  <c r="P17" i="12"/>
  <c r="P21" i="12"/>
  <c r="P19" i="12"/>
  <c r="P18" i="12"/>
  <c r="P16" i="12"/>
  <c r="Q21" i="12"/>
  <c r="N23" i="12"/>
  <c r="K23" i="12"/>
  <c r="Q8" i="12"/>
  <c r="Q9" i="12"/>
  <c r="M23" i="12"/>
  <c r="J23" i="12"/>
  <c r="L23" i="12"/>
  <c r="Q17" i="12"/>
  <c r="Q10" i="12"/>
  <c r="Q18" i="12"/>
  <c r="Q11" i="12"/>
  <c r="Q19" i="12"/>
  <c r="Q12" i="12"/>
  <c r="Q20" i="12"/>
  <c r="Q13" i="12"/>
  <c r="Q14" i="12"/>
  <c r="Q22" i="12"/>
  <c r="Q15" i="12"/>
  <c r="Q16" i="12"/>
  <c r="P23" i="12" l="1"/>
  <c r="Q23" i="12"/>
  <c r="L13" i="10"/>
  <c r="L20" i="10"/>
  <c r="L21" i="10"/>
  <c r="P17" i="8" l="1"/>
  <c r="L12" i="10"/>
  <c r="P13" i="8"/>
  <c r="L19" i="10"/>
  <c r="L17" i="10"/>
  <c r="P22" i="8"/>
  <c r="P16" i="8"/>
  <c r="P10" i="8" l="1"/>
  <c r="P20" i="8"/>
  <c r="L9" i="10"/>
  <c r="L22" i="10"/>
  <c r="P9" i="8"/>
  <c r="P12" i="8"/>
  <c r="P15" i="8"/>
  <c r="P18" i="8"/>
  <c r="P19" i="8"/>
  <c r="P21" i="8"/>
  <c r="L18" i="10" l="1"/>
  <c r="L23" i="10" l="1"/>
</calcChain>
</file>

<file path=xl/sharedStrings.xml><?xml version="1.0" encoding="utf-8"?>
<sst xmlns="http://schemas.openxmlformats.org/spreadsheetml/2006/main" count="809" uniqueCount="263">
  <si>
    <t>المجموع</t>
  </si>
  <si>
    <t>مبزل</t>
  </si>
  <si>
    <t>أخرى</t>
  </si>
  <si>
    <t>المحافظة</t>
  </si>
  <si>
    <t>خاص</t>
  </si>
  <si>
    <t>مختلط</t>
  </si>
  <si>
    <t>صناعية</t>
  </si>
  <si>
    <t>زراعية</t>
  </si>
  <si>
    <t>تجارية</t>
  </si>
  <si>
    <t>سكنية</t>
  </si>
  <si>
    <t>اخرى</t>
  </si>
  <si>
    <t>عاملة</t>
  </si>
  <si>
    <t>عاملة جزئياً</t>
  </si>
  <si>
    <t>متوقفة</t>
  </si>
  <si>
    <t xml:space="preserve">نينوى  </t>
  </si>
  <si>
    <t>كركوك</t>
  </si>
  <si>
    <t>ديالى</t>
  </si>
  <si>
    <t>الانبار</t>
  </si>
  <si>
    <t>بغداد</t>
  </si>
  <si>
    <t>بابل</t>
  </si>
  <si>
    <t>كربلاء</t>
  </si>
  <si>
    <t>واسط</t>
  </si>
  <si>
    <t>صلاح الدين</t>
  </si>
  <si>
    <t>النجف</t>
  </si>
  <si>
    <t>القادسية</t>
  </si>
  <si>
    <t>المثنى</t>
  </si>
  <si>
    <t>ذي قار</t>
  </si>
  <si>
    <t>ميسان</t>
  </si>
  <si>
    <t>البصرة</t>
  </si>
  <si>
    <t xml:space="preserve">التوزيع النسبي لكمية المياه المجهّزة حسب المصدر </t>
  </si>
  <si>
    <t>شبكة عامة (إسالة ماء)</t>
  </si>
  <si>
    <t>مياه سطحية</t>
  </si>
  <si>
    <t>صهريج</t>
  </si>
  <si>
    <t>وحدة معالجة</t>
  </si>
  <si>
    <t>مجاري</t>
  </si>
  <si>
    <t>سبتك تانك</t>
  </si>
  <si>
    <t xml:space="preserve">عدد المحارق حسب الحالة العملية </t>
  </si>
  <si>
    <t>التوزيع النسبي للمحارق حسب الحالة العملية</t>
  </si>
  <si>
    <t>عاملة لا تستخدم</t>
  </si>
  <si>
    <t>غير عاملة</t>
  </si>
  <si>
    <t>حرق عشوائي</t>
  </si>
  <si>
    <t>بيع</t>
  </si>
  <si>
    <t xml:space="preserve">المصدر : مجازر اللحوم الحمراء في المحافظات  </t>
  </si>
  <si>
    <t>عدد المجازر التي تمتلك محارق</t>
  </si>
  <si>
    <t>أغنام</t>
  </si>
  <si>
    <t>ماعز</t>
  </si>
  <si>
    <t>بقر</t>
  </si>
  <si>
    <t>جاموس</t>
  </si>
  <si>
    <t>مجموع عدد ايام العمل في السنة</t>
  </si>
  <si>
    <t xml:space="preserve">إجمالي </t>
  </si>
  <si>
    <t xml:space="preserve">عدد المجازر حسب المنطقة </t>
  </si>
  <si>
    <t xml:space="preserve">التوزيع النسبي للمجازر حسب المنطقة </t>
  </si>
  <si>
    <t>عدد مجازر اللحوم الحمراء الكلّي</t>
  </si>
  <si>
    <t xml:space="preserve"> %</t>
  </si>
  <si>
    <t xml:space="preserve"> المخلفات السائلة الكلّية المطروحة </t>
  </si>
  <si>
    <t>متوسط عدد أيام العمل في السنة للمجازر العاملة والعاملة جزئياً</t>
  </si>
  <si>
    <t xml:space="preserve"> المخلفات الصلبة المتولّدة </t>
  </si>
  <si>
    <t>عدد المجازر  حسب اساليب التخلص  من المخلفات الصلبة المتولّدة</t>
  </si>
  <si>
    <t>النسبة المئوية للمجازر  حسب اساليب التخلص من المخلفات الصلبة المتولّدة</t>
  </si>
  <si>
    <t>كمية المخلفات الصلبة المتولّدة (طن/ سنة)</t>
  </si>
  <si>
    <t>الكمية (كغم / يوم)</t>
  </si>
  <si>
    <r>
      <t>كمية المياه المجهّزة حسب المصدر (م³</t>
    </r>
    <r>
      <rPr>
        <b/>
        <sz val="10"/>
        <color theme="0"/>
        <rFont val="Calibri"/>
        <family val="2"/>
      </rPr>
      <t>/يوم)</t>
    </r>
  </si>
  <si>
    <t>كمية المياه المجهّزة الكلية (م³/سنة)</t>
  </si>
  <si>
    <t xml:space="preserve">عاملة تستخدم </t>
  </si>
  <si>
    <t>معدل عدد ايام العمل</t>
  </si>
  <si>
    <t>حرق في محرقة المجزرة أو غير محرقة</t>
  </si>
  <si>
    <t>إبل</t>
  </si>
  <si>
    <t>النسب المئوية للمجازر حسب أساليب التخلص من المخلفات السائلة الكلّية المطروحة</t>
  </si>
  <si>
    <t>عدد الحيوانات المذبوحة في المجازر حسب النوع</t>
  </si>
  <si>
    <t>النسبة المئوية لعدد الحيوانات المذبوحة في المجازر خلال السنة</t>
  </si>
  <si>
    <t xml:space="preserve"> المجموع</t>
  </si>
  <si>
    <t xml:space="preserve">أخرى </t>
  </si>
  <si>
    <t>عدد مجازر اللحوم البيضاء الكلّي</t>
  </si>
  <si>
    <t>طرح في مواقع تجمع البلدية</t>
  </si>
  <si>
    <t>عدد المجازر حسب أساليب التخلص من المخلفات السائلة الكلّية المطروحة</t>
  </si>
  <si>
    <t>عدد المجازر العاملة والعاملة جزئياًً</t>
  </si>
  <si>
    <t>عاملة جزئياًً</t>
  </si>
  <si>
    <t xml:space="preserve"> ملاحظة : يتم احتساب كمية المياه المجهزة الكلية (م³/سنة) لكل محافظة بضرب كمية المياه المجهزة لكل مجزرة (م³/يوم) في عدد ايام عمل المجزرة في السنة ثم يتم جمع المياه المجهزة لكل المجازر (م³/سنة)</t>
  </si>
  <si>
    <t>مجموع عدد ايام العمل</t>
  </si>
  <si>
    <t>ملاحظة : مجموع النسب قد لا يساوي (100%) نتيجة عمليات التقريب</t>
  </si>
  <si>
    <t xml:space="preserve"> </t>
  </si>
  <si>
    <t>تم اخفاء عمودي الاخرى لعدم وجود بيانات</t>
  </si>
  <si>
    <t xml:space="preserve">المصدر : مجازر اللحوم البيضاء في المحافظات  </t>
  </si>
  <si>
    <t xml:space="preserve">المصدر : مجازر اللحوم الحمراء والبيضاء في المحافظات  </t>
  </si>
  <si>
    <t>المصدر : مجازر اللحوم الحمراء والبيضاء في المحافظات</t>
  </si>
  <si>
    <t>القادسية *</t>
  </si>
  <si>
    <t>حمراء</t>
  </si>
  <si>
    <t>بيضاء</t>
  </si>
  <si>
    <t>مجموع</t>
  </si>
  <si>
    <t>دجاج</t>
  </si>
  <si>
    <t xml:space="preserve">عدد المجازر العاملة والعاملة جزئياً </t>
  </si>
  <si>
    <t>عدد المجازر العاملة والعاملة جزئيا التي تحتوي على شبكة مجاري داخلية نظامية</t>
  </si>
  <si>
    <t>عدد المجازر الكلّية</t>
  </si>
  <si>
    <t>Total</t>
  </si>
  <si>
    <t>Governorate</t>
  </si>
  <si>
    <t>عدد المجازر حسب القطاع</t>
  </si>
  <si>
    <t>التوزيع النسبي للمجازر حسب القطاع</t>
  </si>
  <si>
    <t>عدد المجازر حسب الحالة العملية</t>
  </si>
  <si>
    <t xml:space="preserve">التوزيع النسبي للمجازر حسب الحالة العملية </t>
  </si>
  <si>
    <t>Ninevah</t>
  </si>
  <si>
    <t>Kirkuk</t>
  </si>
  <si>
    <t>Diala</t>
  </si>
  <si>
    <t>Al-Anbar</t>
  </si>
  <si>
    <t>Baghdad</t>
  </si>
  <si>
    <t>Babylon</t>
  </si>
  <si>
    <t>Kerbela</t>
  </si>
  <si>
    <t>Wasit</t>
  </si>
  <si>
    <t>Salah Al-Deen</t>
  </si>
  <si>
    <t>Al-Najaf</t>
  </si>
  <si>
    <t>Al-Qadisiya</t>
  </si>
  <si>
    <t>Al-Muthanna</t>
  </si>
  <si>
    <t>Thi-Qar</t>
  </si>
  <si>
    <t>Missan</t>
  </si>
  <si>
    <t>Basrah</t>
  </si>
  <si>
    <t>2. يحسب إجمالي متوسط عدد ايام العمل في السنة للمجازر العاملة والعاملة جزئياً بقسمة مجموع عدد ايام العمل للمجازر العاملة والعاملة جزئياً لجميع المحافظات على عدد المجازر العاملة والعاملة جزئياً لجميع المحافظات</t>
  </si>
  <si>
    <t>التوزيع النسبي للمجازر حسب الحالة العملية</t>
  </si>
  <si>
    <t>نسبة المجازر التي تمتلك محارق</t>
  </si>
  <si>
    <t>Working</t>
  </si>
  <si>
    <t>Stopped</t>
  </si>
  <si>
    <t>Sale</t>
  </si>
  <si>
    <t>Other</t>
  </si>
  <si>
    <t>Note: the total percentage is not 100% due to the approximation</t>
  </si>
  <si>
    <t>عدد مجازر اللحوم الحمراء</t>
  </si>
  <si>
    <t>عدد مجازر اللحوم البيضاء</t>
  </si>
  <si>
    <t>Private</t>
  </si>
  <si>
    <t>Mixed</t>
  </si>
  <si>
    <t>Industrial</t>
  </si>
  <si>
    <t>Agricultural</t>
  </si>
  <si>
    <t>Commercial</t>
  </si>
  <si>
    <t>Residential</t>
  </si>
  <si>
    <t>Partially working</t>
  </si>
  <si>
    <t>Surface water</t>
  </si>
  <si>
    <t>Public water net</t>
  </si>
  <si>
    <t>Treatment unit</t>
  </si>
  <si>
    <t>Sewage</t>
  </si>
  <si>
    <t>Septic tank</t>
  </si>
  <si>
    <t>Trocar</t>
  </si>
  <si>
    <t>Sheep</t>
  </si>
  <si>
    <t>Goats</t>
  </si>
  <si>
    <t>Caws</t>
  </si>
  <si>
    <t>Boffalos</t>
  </si>
  <si>
    <t>Camals</t>
  </si>
  <si>
    <t>Chickens</t>
  </si>
  <si>
    <t>Not working</t>
  </si>
  <si>
    <t>Number of incinerators by practical status</t>
  </si>
  <si>
    <t>Relative distribution of incinerators by practical status</t>
  </si>
  <si>
    <t>Throwing in municipality collecting sites</t>
  </si>
  <si>
    <t xml:space="preserve">Burning inside or outside the incinerators </t>
  </si>
  <si>
    <t>Generated solid  waste</t>
  </si>
  <si>
    <t>Al-Qadisiya*</t>
  </si>
  <si>
    <t>Tank</t>
  </si>
  <si>
    <t>Total thrown wastewater</t>
  </si>
  <si>
    <t>Burning randomly</t>
  </si>
  <si>
    <t>التوزيع النسبي لعدد الحيوانات المذبوحة في المجازر حسب النوع</t>
  </si>
  <si>
    <t xml:space="preserve">ملاحظة : المخلفات الصلبة المتولّدة من المجازر تشمل (الجلد، الرأس والأقدام، القناة الهضمية، محتويات المعدة، .... الخ) ولا تشمل النفايات الإعتيادية المتولّدة </t>
  </si>
  <si>
    <t>قسم احصاءات البيئة ــ هيأة الإحصاء ونظم المعلومات الجغرافية / العراق</t>
  </si>
  <si>
    <t>Environment Statistics Department\CSGIS\ Iraq</t>
  </si>
  <si>
    <t>Amount (m³\year)</t>
  </si>
  <si>
    <t>Amount of generated solid  waste (ton\year)</t>
  </si>
  <si>
    <t>Amount (kg\day)</t>
  </si>
  <si>
    <t>Governmental\ Owned</t>
  </si>
  <si>
    <t>Governmental\ Rented</t>
  </si>
  <si>
    <t>حكومي/           الإدارة ذاتية</t>
  </si>
  <si>
    <t>حكومي/          الإدارة مؤجرة</t>
  </si>
  <si>
    <t>حكومي/          الإدارة ذاتية</t>
  </si>
  <si>
    <t xml:space="preserve"> 1. يحسب متوسط عدد ايام العمل في السنة للمجازر العاملة والعاملة جزئياً في المحافظة بقسمة مجموع عدد ايام العمل للمجازر العاملة والعاملة جزئياً على عدد المجازر العاملة والعاملة جزئيا</t>
  </si>
  <si>
    <t>ملاحظة:</t>
  </si>
  <si>
    <t>Note:</t>
  </si>
  <si>
    <t>مياه جوفية    (اّبار)</t>
  </si>
  <si>
    <t>Ground water   (wells)</t>
  </si>
  <si>
    <t>Table (8)</t>
  </si>
  <si>
    <t>عدد ونسبة مجازر اللحوم الحمراء حسب القطاع والمحافظة لسنة 2024</t>
  </si>
  <si>
    <t>جدول (1 أ)</t>
  </si>
  <si>
    <t xml:space="preserve">Table (1 A) </t>
  </si>
  <si>
    <t>عدد ونسبة مجازر اللحوم البيضاء حسب القطاع والمحافظة لسنة 2024</t>
  </si>
  <si>
    <t>عدد ونسبة مجازر اللحوم الحمراء الكلّي حسب الحالة العملية ومتوسط عدد أيام العمل في السنة والمحافظة لسنة 2024</t>
  </si>
  <si>
    <t>جدول (3 أ)</t>
  </si>
  <si>
    <t>Table (3 A)</t>
  </si>
  <si>
    <t>Table (2)</t>
  </si>
  <si>
    <t>جدول (2)</t>
  </si>
  <si>
    <t>جدول (1 ب)</t>
  </si>
  <si>
    <t xml:space="preserve">Table (1 B) </t>
  </si>
  <si>
    <t>جدول (3 ب)</t>
  </si>
  <si>
    <t>Table (3 B)</t>
  </si>
  <si>
    <t>عدد ونسبة مجازر اللحوم البيضاء الكلّي حسب الحالة العملية ومتوسط عدد أيام العمل في السنة والمحافظة لسنة 2024</t>
  </si>
  <si>
    <t>جدول (4)</t>
  </si>
  <si>
    <t>Table (4)</t>
  </si>
  <si>
    <t>جدول (5)</t>
  </si>
  <si>
    <t>Table (5)</t>
  </si>
  <si>
    <t>جدول (6)</t>
  </si>
  <si>
    <t>Table (6)</t>
  </si>
  <si>
    <t>جدول (7)</t>
  </si>
  <si>
    <t>Table (7)</t>
  </si>
  <si>
    <t>جدول (8)</t>
  </si>
  <si>
    <t>كربلاء *</t>
  </si>
  <si>
    <t xml:space="preserve">* عدم توفر بيانات خاصة بالمجزرتين العاملتين في كربلاء والقادسية وذلك لعدم الاستجابة  </t>
  </si>
  <si>
    <t>مجاري داخلية</t>
  </si>
  <si>
    <t>عاملة وعاملة جزئي</t>
  </si>
  <si>
    <t>Working\   used</t>
  </si>
  <si>
    <t>Working\     used</t>
  </si>
  <si>
    <t>Working\          not used</t>
  </si>
  <si>
    <t>Working\      not used</t>
  </si>
  <si>
    <t>0/0</t>
  </si>
  <si>
    <t>تم الغاء مجزرتين بكربلاء والقادسية بسبب عدم الاستجابة</t>
  </si>
  <si>
    <t>Number of slaughterhousess by sector</t>
  </si>
  <si>
    <t>Relative distribution of slaughterhousess by sector</t>
  </si>
  <si>
    <t>Source: Red meat slaughterhousess in the governorates</t>
  </si>
  <si>
    <t xml:space="preserve"> Number and percentage of red meat slaughterhousess by sector and governorate for 2024</t>
  </si>
  <si>
    <t xml:space="preserve"> Number and percentage of white meat slaughterhousess by sector and governorate for 2024</t>
  </si>
  <si>
    <t>Source: White meat slaughterhousess in the governorates</t>
  </si>
  <si>
    <t>Source: Red and white meat slaughterhousess in the governorates</t>
  </si>
  <si>
    <t>Total number and percentage of slaughterhousess by region and governorate for 2024</t>
  </si>
  <si>
    <t>Number of slaughterhousess by region</t>
  </si>
  <si>
    <t>Relative distribution of slaughterhousess by region</t>
  </si>
  <si>
    <t xml:space="preserve"> 1. the average number of working days in the year for the working and partially working slaughterhousess in the governorate calculating by dividing the total days of work on the number of working and partially working slaughterhousess</t>
  </si>
  <si>
    <t xml:space="preserve"> 2. the total average number of working days in the year for the working and partially working slaughterhousess calculating by dividing the total days of work for all governorates on the number of working and partially working slaughterhousess for all governorates</t>
  </si>
  <si>
    <t>Total number and percentage of red meat slaughterhousess by practical status, average number of working days in the year and governorate for 2024</t>
  </si>
  <si>
    <t>Number of slaughterhousess by practical status</t>
  </si>
  <si>
    <t>Relative distribution of slaughterhousess by practical status</t>
  </si>
  <si>
    <t>Average number of working days in the year for the working and partially working slaughterhousess</t>
  </si>
  <si>
    <t>1. the average number of working days in the year for the working and partially working slaughterhousess in the governorate calculating by dividing the total days of work on the number of working and partially working slaughterhousess</t>
  </si>
  <si>
    <t>Total number and percentage of white meat slaughterhousess by practical status, average number of working days in the year and governorate for 2024</t>
  </si>
  <si>
    <t>Number of working and partially working slaughterhousess that containing an internal regular sewage net</t>
  </si>
  <si>
    <t>Note: The total amount of supplied water (m³\year) per each governorate is calculating by multiplying the amount of supplied water per each slaughterhouses (m³\day) by the number of working days in the year then collecting the supplied water for all the slaughterhousess (m³\year)</t>
  </si>
  <si>
    <t>Number of slaughterhousess by disposal methods</t>
  </si>
  <si>
    <t>Pecentage of slaughterhousess by disposal methods</t>
  </si>
  <si>
    <t>Number of working and partially working slaughterhousess</t>
  </si>
  <si>
    <t>Number of slaughtered animals in the slaughterhousess by type</t>
  </si>
  <si>
    <t>Relative distribution of slaughtered animals in the slaughterhousess by type</t>
  </si>
  <si>
    <t>Percentage of slaughtered animals in the slaughterhousess during the year</t>
  </si>
  <si>
    <t>Number of slaughterhousess containing incinerators</t>
  </si>
  <si>
    <t>Percentage  of slaughterhousess containing incinerators</t>
  </si>
  <si>
    <t>Number of  slaughterhousess by disposal methods of generated solid waste</t>
  </si>
  <si>
    <t>Percentage of  slaughterhousess by disposal methods of generated solid waste</t>
  </si>
  <si>
    <t>Note: The solid waste generated from the slaughterhousess include (skin, head and feet, gastrointestinal, stomach...etc.) but not included the ordinary waste</t>
  </si>
  <si>
    <t>* لم يتم ادراج البيانات الخاصة بالمجزرتين العاملتين للدواجن في محافظتي كربلاء والقادسية لعدم الاستجابة</t>
  </si>
  <si>
    <t>Total number of slaughter-housess</t>
  </si>
  <si>
    <t>Number of white meat slaughter-housess</t>
  </si>
  <si>
    <t>Number of red meat slaughter-housess</t>
  </si>
  <si>
    <t>* The data of two operating poultry slaughterhouses in Karbala and Al-Qadisiyah  governorates were not included due to lack of response</t>
  </si>
  <si>
    <t>عدد المجازر الكلّية (الحمراء والبيضاء) العاملة والعاملة جزئياً التي تحتوي على شبكة مجاري داخلية نظامية وكمية ونسبة المياه المجهّزة للمجازر حسب المصدر والمحافظة لسنة 2024</t>
  </si>
  <si>
    <t>Total number of full and partially operating red and white slaughterhousess that containning an internal regular sewage net and the amount and percentage of water supplied for the slaughterhousess by source and governorate for 2024</t>
  </si>
  <si>
    <t>Total number of full and partially operating (red and white) slaughterhousess that containning an internal regular sewage net and the amount and percentage of water supplied for the slaughterhousess by source and governorate for 2024</t>
  </si>
  <si>
    <t>Number and percentage of full and partially operating (red and white) slaughtered animals in the working and partially working slaughterhousess by type and governorate for 2024</t>
  </si>
  <si>
    <t>Number and percentage of full and partially operating (red and white) slaughtered animals in the working and partially working slaughterhousess by type and governorate for 202</t>
  </si>
  <si>
    <t>Amount of  water supplied by source (m³\ day)</t>
  </si>
  <si>
    <t>Relative distribution of amount of water supplied by source</t>
  </si>
  <si>
    <t xml:space="preserve"> عدد ونسبة المحارق التابعة للمجازر (الحمراء والبيضاء) حسب حالتها العملية والمحافظة لسنة 2024</t>
  </si>
  <si>
    <t>Number and percentage of incinerators related to the slaughterhousess (red and white) by practical status and governorate for 2024</t>
  </si>
  <si>
    <t>Number and percentage of full and partially operating (red and white) slaughterhousess by methods of liquid waste disposal and the quantity and percentage of thate waste by governorate for 2024</t>
  </si>
  <si>
    <t>عدد ونسبة المجازر الكلية (الحمراء والبيضاء) العاملة والعاملة جزئياً حسب أساليب التخلص من المخلفات السائلة الكلية وكمية ونسبة تلك المخلفات حسب المحافظة لسنة 2024.</t>
  </si>
  <si>
    <t>عدد ونسبة المجازر الكلية (الحمراء والبيضاء) العاملة والعاملة جزئياً حسب أساليب التخلص من المخلفات الصلبة وكمية ونسبة تلك المخلفات حسب المحافظة لسنة 2024</t>
  </si>
  <si>
    <t>عدد ونسبة المجازر الكلّية ( الحمراء والبيضاء) حسب المنطقة والمحافظة لسنة 2024</t>
  </si>
  <si>
    <t>Number and percentage of full and partially operating (red and white) slaughterhousess by  methods of their solid waste disposal and amount and percentage of that waste, by governorate for 2024</t>
  </si>
  <si>
    <t>Number and percentage of full and partially operating (red and white) slaughterhousess by methods of their solid waste disposal and amount and percentage of that waste, by governorate for 2024</t>
  </si>
  <si>
    <t>Total amount of supplied water      (m³\ year)</t>
  </si>
  <si>
    <t>شبكة عامة     (إسالة ماء)</t>
  </si>
  <si>
    <t xml:space="preserve">عدد المجازر العاملة         والعاملة جزئياً </t>
  </si>
  <si>
    <t>Public water    net</t>
  </si>
  <si>
    <t>مياه جوفية           (اّبار)</t>
  </si>
  <si>
    <t>الكمية      (م³/سنة)</t>
  </si>
  <si>
    <t>عـدد ونسـبة الحيوانات المذبوحة في المجـازر الكلّية (الحمـراء والبيضـاء) العاملة والعاملة جـزئياً حســب النوع والمحـافظـة لسنة 2024</t>
  </si>
  <si>
    <t>عـدد ونسبة الحيوانات المذبوحة في المجـازر الكلّية (الحمراء والبيضاء) العاملة والعاملة جزئياً حســب النوع والمحافظـة لسنة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</si>
</sst>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3" formatCode="_(* #,##0.00_);_(* \(#,##0.00\);_(* &quot;-&quot;??_);_(@_)"/>
    <numFmt numFmtId="164" formatCode="_-* #,##0.00_-;\-* #,##0.00_-;_-* &quot;-&quot;??_-;_-@_-"/>
    <numFmt numFmtId="165" formatCode="0.0"/>
    <numFmt numFmtId="166" formatCode="_(* #,##0.0_);_(* \(#,##0.0\);_(* &quot;-&quot;??_);_(@_)"/>
    <numFmt numFmtId="167" formatCode="_(* #,##0_);_(* \(#,##0\);_(* &quot;-&quot;??_);_(@_)"/>
    <numFmt numFmtId="168" formatCode="_-* #,##0.0_-;\-* #,##0.0_-;_-* &quot;-&quot;??_-;_-@_-"/>
    <numFmt numFmtId="169" formatCode="#,##0.0"/>
  </numFmts>
  <fonts count="48"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name val="Arial"/>
      <family val="2"/>
    </font>
    <font>
      <b/>
      <sz val="10"/>
      <name val="Arial"/>
      <family val="2"/>
    </font>
    <font>
      <b/>
      <sz val="10"/>
      <name val="Times New Roman"/>
      <family val="1"/>
    </font>
    <font>
      <b/>
      <sz val="9"/>
      <name val="Arial"/>
      <family val="2"/>
    </font>
    <font>
      <sz val="10"/>
      <name val="Arial"/>
      <family val="2"/>
    </font>
    <font>
      <b/>
      <sz val="9"/>
      <name val="Times New Roman"/>
      <family val="1"/>
    </font>
    <font>
      <b/>
      <sz val="10"/>
      <color theme="0"/>
      <name val="Arial"/>
      <family val="2"/>
    </font>
    <font>
      <b/>
      <sz val="10"/>
      <color rgb="FF660033"/>
      <name val="Arial"/>
      <family val="2"/>
    </font>
    <font>
      <b/>
      <sz val="9"/>
      <color rgb="FF660033"/>
      <name val="Arial"/>
      <family val="2"/>
    </font>
    <font>
      <b/>
      <sz val="9"/>
      <color theme="5" tint="-0.499984740745262"/>
      <name val="Arial"/>
      <family val="2"/>
    </font>
    <font>
      <b/>
      <sz val="12"/>
      <color theme="1"/>
      <name val="Calibri"/>
      <family val="2"/>
      <scheme val="minor"/>
    </font>
    <font>
      <b/>
      <sz val="9"/>
      <color theme="0"/>
      <name val="Arial"/>
      <family val="2"/>
    </font>
    <font>
      <b/>
      <sz val="10"/>
      <color theme="0"/>
      <name val="Calibri"/>
      <family val="2"/>
    </font>
    <font>
      <b/>
      <sz val="10"/>
      <name val="Cambria"/>
      <family val="1"/>
      <scheme val="major"/>
    </font>
    <font>
      <b/>
      <sz val="9"/>
      <color rgb="FF632523"/>
      <name val="Arial"/>
      <family val="2"/>
    </font>
    <font>
      <b/>
      <sz val="12"/>
      <color rgb="FF632523"/>
      <name val="Calibri"/>
      <family val="2"/>
      <scheme val="minor"/>
    </font>
    <font>
      <sz val="11"/>
      <color rgb="FF632523"/>
      <name val="Calibri"/>
      <family val="2"/>
      <scheme val="minor"/>
    </font>
    <font>
      <sz val="11"/>
      <color theme="1"/>
      <name val="Cambria"/>
      <family val="1"/>
      <scheme val="major"/>
    </font>
    <font>
      <b/>
      <sz val="10"/>
      <color rgb="FF660033"/>
      <name val="Cambria"/>
      <family val="1"/>
      <scheme val="major"/>
    </font>
    <font>
      <b/>
      <sz val="9"/>
      <color rgb="FF632523"/>
      <name val="Cambria"/>
      <family val="1"/>
      <scheme val="major"/>
    </font>
    <font>
      <b/>
      <sz val="12"/>
      <color rgb="FF632523"/>
      <name val="Cambria"/>
      <family val="1"/>
      <scheme val="major"/>
    </font>
    <font>
      <b/>
      <sz val="12"/>
      <color rgb="FF660033"/>
      <name val="Calibri"/>
      <family val="2"/>
      <scheme val="minor"/>
    </font>
    <font>
      <b/>
      <sz val="10"/>
      <color theme="0"/>
      <name val="Calibri"/>
      <family val="2"/>
      <scheme val="minor"/>
    </font>
    <font>
      <b/>
      <sz val="10"/>
      <color rgb="FF660033"/>
      <name val="Calibri"/>
      <family val="2"/>
      <scheme val="minor"/>
    </font>
    <font>
      <sz val="11"/>
      <name val="Calibri"/>
      <family val="2"/>
      <scheme val="minor"/>
    </font>
    <font>
      <b/>
      <sz val="9"/>
      <name val="Calibri"/>
      <family val="2"/>
      <scheme val="minor"/>
    </font>
    <font>
      <sz val="11"/>
      <color rgb="FFFF0000"/>
      <name val="Calibri"/>
      <family val="2"/>
      <scheme val="minor"/>
    </font>
    <font>
      <b/>
      <sz val="9"/>
      <name val="Cambria"/>
      <family val="1"/>
      <scheme val="major"/>
    </font>
    <font>
      <b/>
      <sz val="10"/>
      <color theme="0"/>
      <name val="Cambria"/>
      <family val="1"/>
      <scheme val="major"/>
    </font>
    <font>
      <b/>
      <sz val="10"/>
      <color theme="1"/>
      <name val="Cambria"/>
      <family val="1"/>
      <scheme val="major"/>
    </font>
    <font>
      <b/>
      <sz val="10"/>
      <color theme="0"/>
      <name val="Times New Roman"/>
      <family val="1"/>
    </font>
    <font>
      <b/>
      <sz val="12"/>
      <name val="Times New Roman"/>
      <family val="1"/>
    </font>
    <font>
      <b/>
      <sz val="9"/>
      <color theme="0"/>
      <name val="Times New Roman"/>
      <family val="1"/>
    </font>
    <font>
      <b/>
      <sz val="9"/>
      <color theme="1"/>
      <name val="Times New Roman"/>
      <family val="1"/>
    </font>
    <font>
      <sz val="11"/>
      <name val="Times New Roman"/>
      <family val="1"/>
    </font>
    <font>
      <b/>
      <sz val="9"/>
      <color rgb="FF632523"/>
      <name val="Calibri"/>
      <family val="2"/>
      <scheme val="minor"/>
    </font>
    <font>
      <b/>
      <sz val="10"/>
      <color rgb="FFFF0000"/>
      <name val="Cambria"/>
      <family val="1"/>
      <scheme val="major"/>
    </font>
    <font>
      <sz val="12"/>
      <color rgb="FFFF0000"/>
      <name val="Calibri"/>
      <family val="2"/>
      <scheme val="minor"/>
    </font>
    <font>
      <b/>
      <sz val="10"/>
      <color rgb="FFFF0000"/>
      <name val="Times New Roman"/>
      <family val="1"/>
    </font>
  </fonts>
  <fills count="8">
    <fill>
      <patternFill patternType="none"/>
    </fill>
    <fill>
      <patternFill patternType="gray125"/>
    </fill>
    <fill>
      <patternFill patternType="solid">
        <fgColor rgb="FFFEF4FE"/>
        <bgColor indexed="64"/>
      </patternFill>
    </fill>
    <fill>
      <patternFill patternType="solid">
        <fgColor theme="5" tint="-0.499984740745262"/>
        <bgColor indexed="64"/>
      </patternFill>
    </fill>
    <fill>
      <patternFill patternType="solid">
        <fgColor rgb="FF050E65"/>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0"/>
        <bgColor indexed="64"/>
      </patternFill>
    </fill>
  </fills>
  <borders count="12">
    <border>
      <left/>
      <right/>
      <top/>
      <bottom/>
      <diagonal/>
    </border>
    <border>
      <left/>
      <right/>
      <top style="thin">
        <color indexed="64"/>
      </top>
      <bottom style="hair">
        <color indexed="64"/>
      </bottom>
      <diagonal/>
    </border>
    <border>
      <left/>
      <right/>
      <top style="hair">
        <color indexed="64"/>
      </top>
      <bottom style="thin">
        <color indexed="64"/>
      </bottom>
      <diagonal/>
    </border>
    <border>
      <left/>
      <right/>
      <top style="thin">
        <color indexed="64"/>
      </top>
      <bottom/>
      <diagonal/>
    </border>
    <border>
      <left/>
      <right/>
      <top style="hair">
        <color indexed="64"/>
      </top>
      <bottom style="hair">
        <color indexed="64"/>
      </bottom>
      <diagonal/>
    </border>
    <border>
      <left/>
      <right/>
      <top style="double">
        <color indexed="64"/>
      </top>
      <bottom/>
      <diagonal/>
    </border>
    <border>
      <left/>
      <right/>
      <top/>
      <bottom style="hair">
        <color indexed="64"/>
      </bottom>
      <diagonal/>
    </border>
    <border>
      <left/>
      <right/>
      <top/>
      <bottom style="thin">
        <color indexed="64"/>
      </bottom>
      <diagonal/>
    </border>
    <border>
      <left/>
      <right/>
      <top/>
      <bottom style="double">
        <color indexed="64"/>
      </bottom>
      <diagonal/>
    </border>
    <border>
      <left/>
      <right/>
      <top style="hair">
        <color indexed="64"/>
      </top>
      <bottom/>
      <diagonal/>
    </border>
    <border>
      <left/>
      <right/>
      <top style="double">
        <color indexed="64"/>
      </top>
      <bottom style="hair">
        <color indexed="64"/>
      </bottom>
      <diagonal/>
    </border>
    <border>
      <left/>
      <right/>
      <top style="thin">
        <color indexed="64"/>
      </top>
      <bottom style="double">
        <color indexed="64"/>
      </bottom>
      <diagonal/>
    </border>
  </borders>
  <cellStyleXfs count="6">
    <xf numFmtId="0" fontId="0" fillId="0" borderId="0"/>
    <xf numFmtId="43" fontId="13" fillId="0" borderId="0" applyFont="0" applyFill="0" applyBorder="0" applyAlignment="0" applyProtection="0"/>
    <xf numFmtId="0" fontId="8" fillId="0" borderId="0"/>
    <xf numFmtId="43" fontId="8" fillId="0" borderId="0" applyFont="0" applyFill="0" applyBorder="0" applyAlignment="0" applyProtection="0"/>
    <xf numFmtId="0" fontId="7" fillId="0" borderId="0"/>
    <xf numFmtId="43" fontId="7" fillId="0" borderId="0" applyFont="0" applyFill="0" applyBorder="0" applyAlignment="0" applyProtection="0"/>
  </cellStyleXfs>
  <cellXfs count="402">
    <xf numFmtId="0" fontId="0" fillId="0" borderId="0" xfId="0"/>
    <xf numFmtId="0" fontId="8" fillId="0" borderId="0" xfId="2"/>
    <xf numFmtId="43" fontId="16" fillId="2" borderId="2" xfId="3" applyFont="1" applyFill="1" applyBorder="1" applyAlignment="1">
      <alignment horizontal="right" vertical="center" wrapText="1"/>
    </xf>
    <xf numFmtId="167" fontId="11" fillId="0" borderId="11" xfId="3" applyNumberFormat="1" applyFont="1" applyBorder="1" applyAlignment="1">
      <alignment horizontal="left" vertical="center" wrapText="1"/>
    </xf>
    <xf numFmtId="0" fontId="19" fillId="0" borderId="0" xfId="2" applyFont="1" applyBorder="1"/>
    <xf numFmtId="0" fontId="8" fillId="0" borderId="3" xfId="2" applyBorder="1"/>
    <xf numFmtId="167" fontId="8" fillId="0" borderId="0" xfId="2" applyNumberFormat="1"/>
    <xf numFmtId="0" fontId="17" fillId="0" borderId="0" xfId="2" applyFont="1" applyFill="1" applyBorder="1" applyAlignment="1">
      <alignment horizontal="right" vertical="center" wrapText="1"/>
    </xf>
    <xf numFmtId="43" fontId="16" fillId="2" borderId="0" xfId="3" applyFont="1" applyFill="1" applyBorder="1" applyAlignment="1">
      <alignment horizontal="center" vertical="center" wrapText="1"/>
    </xf>
    <xf numFmtId="0" fontId="18" fillId="0" borderId="0" xfId="0" applyFont="1" applyAlignment="1">
      <alignment horizontal="right" vertical="center" readingOrder="2"/>
    </xf>
    <xf numFmtId="43" fontId="16" fillId="2" borderId="5" xfId="3" applyFont="1" applyFill="1" applyBorder="1" applyAlignment="1">
      <alignment horizontal="center" vertical="center" wrapText="1"/>
    </xf>
    <xf numFmtId="0" fontId="23" fillId="0" borderId="0" xfId="0" applyFont="1" applyAlignment="1">
      <alignment horizontal="right" vertical="center" readingOrder="2"/>
    </xf>
    <xf numFmtId="0" fontId="24" fillId="0" borderId="0" xfId="2" applyFont="1" applyBorder="1"/>
    <xf numFmtId="0" fontId="24" fillId="0" borderId="3" xfId="2" applyFont="1" applyBorder="1"/>
    <xf numFmtId="0" fontId="25" fillId="0" borderId="0" xfId="2" applyFont="1"/>
    <xf numFmtId="0" fontId="26" fillId="0" borderId="0" xfId="2" applyFont="1"/>
    <xf numFmtId="165" fontId="22" fillId="0" borderId="0" xfId="3" applyNumberFormat="1" applyFont="1" applyBorder="1" applyAlignment="1">
      <alignment horizontal="left" vertical="center" wrapText="1"/>
    </xf>
    <xf numFmtId="0" fontId="29" fillId="0" borderId="0" xfId="2" applyFont="1" applyBorder="1"/>
    <xf numFmtId="0" fontId="30" fillId="0" borderId="0" xfId="2" applyFont="1" applyBorder="1" applyAlignment="1">
      <alignment horizontal="center" vertical="center" wrapText="1"/>
    </xf>
    <xf numFmtId="0" fontId="6" fillId="0" borderId="0" xfId="2" applyFont="1"/>
    <xf numFmtId="0" fontId="30" fillId="0" borderId="0" xfId="2" applyFont="1" applyBorder="1" applyAlignment="1">
      <alignment horizontal="right" vertical="center" wrapText="1"/>
    </xf>
    <xf numFmtId="0" fontId="31" fillId="3" borderId="5" xfId="2" applyFont="1" applyFill="1" applyBorder="1" applyAlignment="1">
      <alignment horizontal="center" vertical="center" wrapText="1"/>
    </xf>
    <xf numFmtId="43" fontId="32" fillId="2" borderId="7" xfId="3" applyFont="1" applyFill="1" applyBorder="1" applyAlignment="1">
      <alignment horizontal="right" vertical="center" wrapText="1"/>
    </xf>
    <xf numFmtId="0" fontId="23" fillId="0" borderId="5" xfId="0" applyFont="1" applyBorder="1" applyAlignment="1">
      <alignment vertical="center" readingOrder="2"/>
    </xf>
    <xf numFmtId="0" fontId="28" fillId="0" borderId="5" xfId="0" applyFont="1" applyBorder="1" applyAlignment="1">
      <alignment vertical="center" readingOrder="2"/>
    </xf>
    <xf numFmtId="0" fontId="28" fillId="0" borderId="5" xfId="0" applyFont="1" applyBorder="1" applyAlignment="1">
      <alignment horizontal="right" vertical="center" readingOrder="2"/>
    </xf>
    <xf numFmtId="0" fontId="8" fillId="0" borderId="0" xfId="2" applyBorder="1"/>
    <xf numFmtId="0" fontId="33" fillId="0" borderId="0" xfId="2" applyFont="1"/>
    <xf numFmtId="0" fontId="12" fillId="0" borderId="0" xfId="2" applyFont="1" applyFill="1" applyBorder="1" applyAlignment="1">
      <alignment horizontal="right" vertical="center" wrapText="1"/>
    </xf>
    <xf numFmtId="167" fontId="33" fillId="0" borderId="0" xfId="2" applyNumberFormat="1" applyFont="1"/>
    <xf numFmtId="43" fontId="10" fillId="5" borderId="8" xfId="3" applyFont="1" applyFill="1" applyBorder="1" applyAlignment="1">
      <alignment horizontal="right" vertical="center" wrapText="1"/>
    </xf>
    <xf numFmtId="0" fontId="9" fillId="0" borderId="8" xfId="2" applyFont="1" applyBorder="1" applyAlignment="1">
      <alignment horizontal="right" vertical="center" wrapText="1"/>
    </xf>
    <xf numFmtId="43" fontId="10" fillId="5" borderId="11" xfId="3" applyFont="1" applyFill="1" applyBorder="1" applyAlignment="1">
      <alignment horizontal="right" vertical="center" wrapText="1"/>
    </xf>
    <xf numFmtId="167" fontId="11" fillId="5" borderId="11" xfId="3" applyNumberFormat="1" applyFont="1" applyFill="1" applyBorder="1" applyAlignment="1">
      <alignment horizontal="left" vertical="center" wrapText="1"/>
    </xf>
    <xf numFmtId="165" fontId="11" fillId="5" borderId="11" xfId="3" applyNumberFormat="1" applyFont="1" applyFill="1" applyBorder="1" applyAlignment="1">
      <alignment horizontal="left" vertical="center" wrapText="1"/>
    </xf>
    <xf numFmtId="166" fontId="11" fillId="5" borderId="11" xfId="3" applyNumberFormat="1" applyFont="1" applyFill="1" applyBorder="1" applyAlignment="1">
      <alignment horizontal="left" vertical="center" wrapText="1"/>
    </xf>
    <xf numFmtId="2" fontId="12" fillId="5" borderId="2" xfId="3" applyNumberFormat="1" applyFont="1" applyFill="1" applyBorder="1" applyAlignment="1">
      <alignment horizontal="right" vertical="center" wrapText="1"/>
    </xf>
    <xf numFmtId="0" fontId="11" fillId="5" borderId="11" xfId="3" applyNumberFormat="1" applyFont="1" applyFill="1" applyBorder="1" applyAlignment="1">
      <alignment horizontal="left" vertical="center" wrapText="1"/>
    </xf>
    <xf numFmtId="0" fontId="9" fillId="0" borderId="0" xfId="2" applyFont="1" applyBorder="1" applyAlignment="1">
      <alignment horizontal="right" vertical="center" wrapText="1"/>
    </xf>
    <xf numFmtId="0" fontId="12" fillId="0" borderId="7" xfId="2" applyFont="1" applyFill="1" applyBorder="1" applyAlignment="1">
      <alignment horizontal="right" vertical="top" wrapText="1"/>
    </xf>
    <xf numFmtId="1" fontId="11" fillId="5" borderId="11" xfId="3" applyNumberFormat="1" applyFont="1" applyFill="1" applyBorder="1" applyAlignment="1">
      <alignment horizontal="left" vertical="center" wrapText="1"/>
    </xf>
    <xf numFmtId="2" fontId="15" fillId="4" borderId="7" xfId="2" applyNumberFormat="1" applyFont="1" applyFill="1" applyBorder="1" applyAlignment="1">
      <alignment horizontal="center" vertical="center" wrapText="1"/>
    </xf>
    <xf numFmtId="0" fontId="15" fillId="4" borderId="5" xfId="2" applyFont="1" applyFill="1" applyBorder="1" applyAlignment="1">
      <alignment vertical="center" wrapText="1"/>
    </xf>
    <xf numFmtId="0" fontId="12" fillId="0" borderId="0" xfId="0" applyFont="1" applyBorder="1" applyAlignment="1">
      <alignment horizontal="right" vertical="center"/>
    </xf>
    <xf numFmtId="0" fontId="23" fillId="0" borderId="0" xfId="0" applyFont="1" applyAlignment="1">
      <alignment horizontal="right" vertical="center" readingOrder="2"/>
    </xf>
    <xf numFmtId="0" fontId="28" fillId="0" borderId="0" xfId="0" applyFont="1" applyAlignment="1">
      <alignment horizontal="right" vertical="center" readingOrder="2"/>
    </xf>
    <xf numFmtId="0" fontId="28" fillId="0" borderId="0" xfId="0" applyFont="1" applyBorder="1" applyAlignment="1">
      <alignment horizontal="right" vertical="center" readingOrder="2"/>
    </xf>
    <xf numFmtId="0" fontId="23" fillId="0" borderId="0" xfId="0" applyFont="1" applyBorder="1" applyAlignment="1">
      <alignment vertical="center" readingOrder="2"/>
    </xf>
    <xf numFmtId="3" fontId="11" fillId="5" borderId="11" xfId="3" applyNumberFormat="1" applyFont="1" applyFill="1" applyBorder="1" applyAlignment="1">
      <alignment horizontal="left" vertical="center" wrapText="1"/>
    </xf>
    <xf numFmtId="167" fontId="11" fillId="6" borderId="4" xfId="3" applyNumberFormat="1" applyFont="1" applyFill="1" applyBorder="1" applyAlignment="1">
      <alignment horizontal="left" vertical="center" wrapText="1"/>
    </xf>
    <xf numFmtId="0" fontId="8" fillId="6" borderId="0" xfId="2" applyFill="1"/>
    <xf numFmtId="165" fontId="8" fillId="6" borderId="0" xfId="2" applyNumberFormat="1" applyFill="1"/>
    <xf numFmtId="1" fontId="11" fillId="0" borderId="4" xfId="3" applyNumberFormat="1" applyFont="1" applyFill="1" applyBorder="1" applyAlignment="1">
      <alignment vertical="center" wrapText="1"/>
    </xf>
    <xf numFmtId="169" fontId="11" fillId="5" borderId="11" xfId="3" applyNumberFormat="1" applyFont="1" applyFill="1" applyBorder="1" applyAlignment="1">
      <alignment horizontal="left" vertical="center" wrapText="1"/>
    </xf>
    <xf numFmtId="166" fontId="8" fillId="0" borderId="0" xfId="2" applyNumberFormat="1"/>
    <xf numFmtId="43" fontId="10" fillId="0" borderId="1" xfId="3" applyFont="1" applyFill="1" applyBorder="1" applyAlignment="1">
      <alignment horizontal="right" vertical="center" wrapText="1"/>
    </xf>
    <xf numFmtId="0" fontId="11" fillId="0" borderId="4" xfId="3" applyNumberFormat="1" applyFont="1" applyFill="1" applyBorder="1" applyAlignment="1">
      <alignment horizontal="left" vertical="center" wrapText="1"/>
    </xf>
    <xf numFmtId="167" fontId="10" fillId="0" borderId="0" xfId="3" applyNumberFormat="1" applyFont="1" applyFill="1" applyBorder="1" applyAlignment="1">
      <alignment horizontal="right" vertical="center" wrapText="1"/>
    </xf>
    <xf numFmtId="166" fontId="11" fillId="0" borderId="4" xfId="3" applyNumberFormat="1" applyFont="1" applyFill="1" applyBorder="1" applyAlignment="1">
      <alignment horizontal="left" vertical="center" wrapText="1"/>
    </xf>
    <xf numFmtId="165" fontId="11" fillId="0" borderId="4" xfId="3" applyNumberFormat="1" applyFont="1" applyFill="1" applyBorder="1" applyAlignment="1">
      <alignment horizontal="left" vertical="center" wrapText="1"/>
    </xf>
    <xf numFmtId="167" fontId="11" fillId="0" borderId="4" xfId="3" applyNumberFormat="1" applyFont="1" applyFill="1" applyBorder="1" applyAlignment="1">
      <alignment horizontal="left" vertical="center" wrapText="1"/>
    </xf>
    <xf numFmtId="43" fontId="10" fillId="0" borderId="4" xfId="3" applyFont="1" applyFill="1" applyBorder="1" applyAlignment="1">
      <alignment horizontal="right" vertical="center" wrapText="1"/>
    </xf>
    <xf numFmtId="0" fontId="11" fillId="0" borderId="6" xfId="3" applyNumberFormat="1" applyFont="1" applyFill="1" applyBorder="1" applyAlignment="1">
      <alignment horizontal="left" vertical="center" wrapText="1"/>
    </xf>
    <xf numFmtId="0" fontId="11" fillId="0" borderId="4" xfId="3" applyNumberFormat="1" applyFont="1" applyFill="1" applyBorder="1" applyAlignment="1">
      <alignment vertical="center" wrapText="1"/>
    </xf>
    <xf numFmtId="167" fontId="10" fillId="0" borderId="0" xfId="3" applyNumberFormat="1" applyFont="1" applyFill="1" applyBorder="1" applyAlignment="1">
      <alignment vertical="center" wrapText="1"/>
    </xf>
    <xf numFmtId="0" fontId="11" fillId="0" borderId="0" xfId="3" applyNumberFormat="1" applyFont="1" applyFill="1" applyBorder="1" applyAlignment="1">
      <alignment horizontal="left" vertical="center" wrapText="1"/>
    </xf>
    <xf numFmtId="166" fontId="11" fillId="0" borderId="6" xfId="3" applyNumberFormat="1" applyFont="1" applyFill="1" applyBorder="1" applyAlignment="1">
      <alignment horizontal="left" vertical="center" wrapText="1"/>
    </xf>
    <xf numFmtId="0" fontId="11" fillId="0" borderId="6" xfId="3" applyNumberFormat="1" applyFont="1" applyFill="1" applyBorder="1" applyAlignment="1">
      <alignment vertical="center" wrapText="1"/>
    </xf>
    <xf numFmtId="0" fontId="22" fillId="0" borderId="0" xfId="3" applyNumberFormat="1" applyFont="1" applyFill="1" applyBorder="1" applyAlignment="1">
      <alignment horizontal="left" vertical="center" wrapText="1"/>
    </xf>
    <xf numFmtId="165" fontId="22" fillId="0" borderId="0" xfId="3" applyNumberFormat="1" applyFont="1" applyFill="1" applyBorder="1" applyAlignment="1">
      <alignment horizontal="left" vertical="center" wrapText="1"/>
    </xf>
    <xf numFmtId="166" fontId="22" fillId="0" borderId="0" xfId="3" applyNumberFormat="1" applyFont="1" applyFill="1" applyBorder="1" applyAlignment="1">
      <alignment horizontal="left" vertical="center" wrapText="1"/>
    </xf>
    <xf numFmtId="0" fontId="26" fillId="0" borderId="0" xfId="2" applyFont="1" applyFill="1"/>
    <xf numFmtId="165" fontId="8" fillId="0" borderId="0" xfId="2" applyNumberFormat="1" applyFill="1"/>
    <xf numFmtId="0" fontId="8" fillId="0" borderId="0" xfId="2" applyFill="1"/>
    <xf numFmtId="164" fontId="8" fillId="0" borderId="0" xfId="2" applyNumberFormat="1" applyFill="1"/>
    <xf numFmtId="1" fontId="11" fillId="0" borderId="4" xfId="3" applyNumberFormat="1" applyFont="1" applyFill="1" applyBorder="1" applyAlignment="1">
      <alignment horizontal="left" vertical="center" wrapText="1"/>
    </xf>
    <xf numFmtId="165" fontId="11" fillId="0" borderId="4" xfId="3" applyNumberFormat="1" applyFont="1" applyFill="1" applyBorder="1" applyAlignment="1">
      <alignment vertical="center" wrapText="1"/>
    </xf>
    <xf numFmtId="3" fontId="11" fillId="0" borderId="4" xfId="3" applyNumberFormat="1" applyFont="1" applyFill="1" applyBorder="1" applyAlignment="1">
      <alignment horizontal="left" vertical="center" wrapText="1"/>
    </xf>
    <xf numFmtId="0" fontId="5" fillId="0" borderId="0" xfId="2" applyFont="1"/>
    <xf numFmtId="0" fontId="23" fillId="0" borderId="0" xfId="0" applyFont="1" applyBorder="1" applyAlignment="1">
      <alignment horizontal="right" vertical="center" readingOrder="2"/>
    </xf>
    <xf numFmtId="0" fontId="4" fillId="0" borderId="0" xfId="2" applyFont="1"/>
    <xf numFmtId="167" fontId="27" fillId="2" borderId="0" xfId="1" applyNumberFormat="1" applyFont="1" applyFill="1" applyBorder="1" applyAlignment="1">
      <alignment horizontal="center" vertical="center" wrapText="1"/>
    </xf>
    <xf numFmtId="167" fontId="37" fillId="3" borderId="0" xfId="1" applyNumberFormat="1" applyFont="1" applyFill="1" applyBorder="1" applyAlignment="1">
      <alignment horizontal="center" vertical="center" wrapText="1"/>
    </xf>
    <xf numFmtId="167" fontId="27" fillId="2" borderId="7" xfId="1" applyNumberFormat="1" applyFont="1" applyFill="1" applyBorder="1" applyAlignment="1">
      <alignment horizontal="center" vertical="center" wrapText="1"/>
    </xf>
    <xf numFmtId="167" fontId="37" fillId="3" borderId="7" xfId="1" applyNumberFormat="1" applyFont="1" applyFill="1" applyBorder="1" applyAlignment="1">
      <alignment horizontal="center" vertical="center" wrapText="1"/>
    </xf>
    <xf numFmtId="167" fontId="22" fillId="6" borderId="4" xfId="1" applyNumberFormat="1" applyFont="1" applyFill="1" applyBorder="1" applyAlignment="1">
      <alignment horizontal="center" vertical="center" wrapText="1"/>
    </xf>
    <xf numFmtId="167" fontId="38" fillId="6" borderId="0" xfId="1" applyNumberFormat="1" applyFont="1" applyFill="1" applyAlignment="1">
      <alignment horizontal="center" vertical="center"/>
    </xf>
    <xf numFmtId="167" fontId="38" fillId="0" borderId="0" xfId="1" applyNumberFormat="1" applyFont="1" applyAlignment="1">
      <alignment horizontal="center" vertical="center"/>
    </xf>
    <xf numFmtId="167" fontId="22" fillId="0" borderId="11" xfId="1" applyNumberFormat="1" applyFont="1" applyBorder="1" applyAlignment="1">
      <alignment horizontal="center" vertical="center" wrapText="1"/>
    </xf>
    <xf numFmtId="167" fontId="38" fillId="0" borderId="0" xfId="1" applyNumberFormat="1" applyFont="1" applyAlignment="1">
      <alignment horizontal="center" vertical="center"/>
    </xf>
    <xf numFmtId="0" fontId="8" fillId="0" borderId="0" xfId="2" applyAlignment="1">
      <alignment horizontal="center"/>
    </xf>
    <xf numFmtId="0" fontId="3" fillId="0" borderId="0" xfId="2" applyFont="1"/>
    <xf numFmtId="167" fontId="3" fillId="0" borderId="0" xfId="2" applyNumberFormat="1" applyFont="1" applyFill="1"/>
    <xf numFmtId="1" fontId="11" fillId="0" borderId="4" xfId="1" applyNumberFormat="1" applyFont="1" applyFill="1" applyBorder="1" applyAlignment="1">
      <alignment horizontal="center" vertical="center" wrapText="1" readingOrder="1"/>
    </xf>
    <xf numFmtId="1" fontId="11" fillId="5" borderId="11" xfId="3" applyNumberFormat="1" applyFont="1" applyFill="1" applyBorder="1" applyAlignment="1">
      <alignment horizontal="center" vertical="center" wrapText="1"/>
    </xf>
    <xf numFmtId="165" fontId="22" fillId="0" borderId="0" xfId="3" applyNumberFormat="1" applyFont="1" applyFill="1" applyBorder="1" applyAlignment="1">
      <alignment horizontal="center" vertical="center" wrapText="1"/>
    </xf>
    <xf numFmtId="0" fontId="9" fillId="0" borderId="8" xfId="0" quotePrefix="1" applyFont="1" applyBorder="1" applyAlignment="1">
      <alignment vertical="center" wrapText="1"/>
    </xf>
    <xf numFmtId="0" fontId="23" fillId="0" borderId="0" xfId="0" applyFont="1" applyAlignment="1">
      <alignment horizontal="right" vertical="center" readingOrder="2"/>
    </xf>
    <xf numFmtId="0" fontId="12" fillId="0" borderId="7" xfId="2" applyFont="1" applyFill="1" applyBorder="1" applyAlignment="1">
      <alignment horizontal="right" vertical="center" wrapText="1"/>
    </xf>
    <xf numFmtId="0" fontId="12" fillId="0" borderId="0" xfId="2" applyFont="1" applyFill="1" applyBorder="1" applyAlignment="1">
      <alignment horizontal="right" vertical="center" wrapText="1"/>
    </xf>
    <xf numFmtId="0" fontId="12" fillId="0" borderId="0" xfId="2" applyFont="1" applyFill="1" applyBorder="1" applyAlignment="1">
      <alignment horizontal="right" vertical="center" wrapText="1" readingOrder="2"/>
    </xf>
    <xf numFmtId="167" fontId="38" fillId="0" borderId="0" xfId="1" applyNumberFormat="1" applyFont="1" applyAlignment="1">
      <alignment horizontal="center" vertical="center"/>
    </xf>
    <xf numFmtId="0" fontId="9" fillId="0" borderId="0" xfId="2" applyFont="1" applyBorder="1" applyAlignment="1">
      <alignment horizontal="center" vertical="center" wrapText="1"/>
    </xf>
    <xf numFmtId="0" fontId="15" fillId="4" borderId="0" xfId="2" applyFont="1" applyFill="1" applyBorder="1" applyAlignment="1">
      <alignment horizontal="right" vertical="center" wrapText="1"/>
    </xf>
    <xf numFmtId="0" fontId="20" fillId="4" borderId="5" xfId="2" applyFont="1" applyFill="1" applyBorder="1" applyAlignment="1">
      <alignment horizontal="right" vertical="center" wrapText="1"/>
    </xf>
    <xf numFmtId="0" fontId="20" fillId="4" borderId="0" xfId="2" applyFont="1" applyFill="1" applyBorder="1" applyAlignment="1">
      <alignment horizontal="right" vertical="center" wrapText="1"/>
    </xf>
    <xf numFmtId="0" fontId="20" fillId="4" borderId="7" xfId="2" applyFont="1" applyFill="1" applyBorder="1" applyAlignment="1">
      <alignment horizontal="right" vertical="center" wrapText="1"/>
    </xf>
    <xf numFmtId="0" fontId="15" fillId="4" borderId="0" xfId="2" applyFont="1" applyFill="1" applyBorder="1" applyAlignment="1">
      <alignment horizontal="center" vertical="center" wrapText="1"/>
    </xf>
    <xf numFmtId="0" fontId="15" fillId="4" borderId="7" xfId="2" applyFont="1" applyFill="1" applyBorder="1" applyAlignment="1">
      <alignment horizontal="center" vertical="center" wrapText="1"/>
    </xf>
    <xf numFmtId="0" fontId="12" fillId="7" borderId="0" xfId="0" applyFont="1" applyFill="1" applyBorder="1" applyAlignment="1">
      <alignment horizontal="right" vertical="center" wrapText="1" readingOrder="2"/>
    </xf>
    <xf numFmtId="0" fontId="8" fillId="0" borderId="0" xfId="2" applyAlignment="1">
      <alignment horizontal="center"/>
    </xf>
    <xf numFmtId="0" fontId="12" fillId="0" borderId="0" xfId="2" applyFont="1" applyFill="1" applyBorder="1" applyAlignment="1">
      <alignment horizontal="right" vertical="top" wrapText="1"/>
    </xf>
    <xf numFmtId="0" fontId="9" fillId="0" borderId="0" xfId="0" quotePrefix="1" applyFont="1" applyBorder="1" applyAlignment="1">
      <alignment horizontal="left" vertical="center" wrapText="1"/>
    </xf>
    <xf numFmtId="0" fontId="9" fillId="0" borderId="8" xfId="2" applyFont="1" applyBorder="1" applyAlignment="1">
      <alignment vertical="center" wrapText="1"/>
    </xf>
    <xf numFmtId="0" fontId="9" fillId="0" borderId="0" xfId="2" quotePrefix="1" applyFont="1" applyBorder="1" applyAlignment="1">
      <alignment vertical="center" wrapText="1"/>
    </xf>
    <xf numFmtId="0" fontId="9" fillId="0" borderId="0" xfId="2" applyFont="1" applyBorder="1" applyAlignment="1">
      <alignment vertical="center" wrapText="1"/>
    </xf>
    <xf numFmtId="0" fontId="15" fillId="4" borderId="0" xfId="2" applyFont="1" applyFill="1" applyBorder="1" applyAlignment="1">
      <alignment vertical="center" wrapText="1"/>
    </xf>
    <xf numFmtId="43" fontId="16" fillId="2" borderId="9" xfId="3" applyFont="1" applyFill="1" applyBorder="1" applyAlignment="1">
      <alignment horizontal="right" vertical="center" wrapText="1"/>
    </xf>
    <xf numFmtId="4" fontId="12" fillId="5" borderId="4" xfId="3" applyNumberFormat="1" applyFont="1" applyFill="1" applyBorder="1" applyAlignment="1">
      <alignment horizontal="right" vertical="center" wrapText="1"/>
    </xf>
    <xf numFmtId="4" fontId="12" fillId="5" borderId="6" xfId="3" applyNumberFormat="1" applyFont="1" applyFill="1" applyBorder="1" applyAlignment="1">
      <alignment horizontal="right" vertical="center" wrapText="1"/>
    </xf>
    <xf numFmtId="165" fontId="11" fillId="0" borderId="6" xfId="3" applyNumberFormat="1" applyFont="1" applyFill="1" applyBorder="1" applyAlignment="1">
      <alignment horizontal="left" vertical="center" wrapText="1"/>
    </xf>
    <xf numFmtId="0" fontId="11" fillId="0" borderId="6" xfId="3" applyNumberFormat="1" applyFont="1" applyFill="1" applyBorder="1" applyAlignment="1">
      <alignment horizontal="right" vertical="center" wrapText="1"/>
    </xf>
    <xf numFmtId="0" fontId="36" fillId="0" borderId="3" xfId="2" applyFont="1" applyBorder="1" applyAlignment="1"/>
    <xf numFmtId="167" fontId="11" fillId="0" borderId="6" xfId="3" applyNumberFormat="1" applyFont="1" applyFill="1" applyBorder="1" applyAlignment="1">
      <alignment horizontal="left" vertical="center" wrapText="1"/>
    </xf>
    <xf numFmtId="0" fontId="12" fillId="7" borderId="0" xfId="0" applyFont="1" applyFill="1" applyBorder="1" applyAlignment="1">
      <alignment vertical="center" wrapText="1" readingOrder="2"/>
    </xf>
    <xf numFmtId="0" fontId="12" fillId="7" borderId="0" xfId="0" applyFont="1" applyFill="1" applyBorder="1" applyAlignment="1">
      <alignment horizontal="left" vertical="center" wrapText="1" readingOrder="2"/>
    </xf>
    <xf numFmtId="0" fontId="12" fillId="0" borderId="0" xfId="2" applyFont="1" applyFill="1" applyBorder="1" applyAlignment="1">
      <alignment horizontal="left" vertical="center" wrapText="1"/>
    </xf>
    <xf numFmtId="2" fontId="12" fillId="5" borderId="0" xfId="3" applyNumberFormat="1" applyFont="1" applyFill="1" applyBorder="1" applyAlignment="1">
      <alignment horizontal="right" vertical="center" wrapText="1"/>
    </xf>
    <xf numFmtId="4" fontId="12" fillId="5" borderId="1" xfId="3" applyNumberFormat="1" applyFont="1" applyFill="1" applyBorder="1" applyAlignment="1">
      <alignment horizontal="right" vertical="center" wrapText="1"/>
    </xf>
    <xf numFmtId="165" fontId="11" fillId="0" borderId="6" xfId="3" applyNumberFormat="1" applyFont="1" applyFill="1" applyBorder="1" applyAlignment="1">
      <alignment vertical="center" wrapText="1"/>
    </xf>
    <xf numFmtId="3" fontId="11" fillId="0" borderId="6" xfId="1" applyNumberFormat="1" applyFont="1" applyFill="1" applyBorder="1" applyAlignment="1">
      <alignment vertical="center" wrapText="1"/>
    </xf>
    <xf numFmtId="0" fontId="31" fillId="4" borderId="0" xfId="2" applyFont="1" applyFill="1" applyBorder="1" applyAlignment="1">
      <alignment horizontal="center" vertical="center" wrapText="1"/>
    </xf>
    <xf numFmtId="0" fontId="31" fillId="3" borderId="0" xfId="2" applyFont="1" applyFill="1" applyBorder="1" applyAlignment="1">
      <alignment horizontal="center" vertical="center" wrapText="1"/>
    </xf>
    <xf numFmtId="43" fontId="32" fillId="2" borderId="0" xfId="3" applyFont="1" applyFill="1" applyBorder="1" applyAlignment="1">
      <alignment horizontal="right" vertical="center" wrapText="1"/>
    </xf>
    <xf numFmtId="0" fontId="34" fillId="0" borderId="0" xfId="2" applyFont="1" applyFill="1" applyBorder="1" applyAlignment="1">
      <alignment vertical="center" wrapText="1"/>
    </xf>
    <xf numFmtId="0" fontId="20" fillId="4" borderId="0" xfId="2" quotePrefix="1" applyNumberFormat="1" applyFont="1" applyFill="1" applyBorder="1" applyAlignment="1">
      <alignment vertical="center" wrapText="1"/>
    </xf>
    <xf numFmtId="0" fontId="20" fillId="4" borderId="0" xfId="2" applyNumberFormat="1" applyFont="1" applyFill="1" applyBorder="1" applyAlignment="1">
      <alignment horizontal="left" vertical="center" wrapText="1"/>
    </xf>
    <xf numFmtId="165" fontId="22" fillId="5" borderId="0" xfId="3" applyNumberFormat="1" applyFont="1" applyFill="1" applyBorder="1" applyAlignment="1">
      <alignment horizontal="center" vertical="center" wrapText="1"/>
    </xf>
    <xf numFmtId="0" fontId="9" fillId="0" borderId="8" xfId="2" quotePrefix="1" applyFont="1" applyBorder="1" applyAlignment="1">
      <alignment vertical="center" wrapText="1"/>
    </xf>
    <xf numFmtId="43" fontId="12" fillId="5" borderId="6" xfId="3" applyFont="1" applyFill="1" applyBorder="1" applyAlignment="1">
      <alignment horizontal="right" vertical="center" wrapText="1"/>
    </xf>
    <xf numFmtId="0" fontId="12" fillId="0" borderId="5" xfId="0" applyFont="1" applyBorder="1" applyAlignment="1">
      <alignment vertical="center" wrapText="1"/>
    </xf>
    <xf numFmtId="0" fontId="12" fillId="0" borderId="0" xfId="2" applyFont="1" applyFill="1" applyBorder="1" applyAlignment="1">
      <alignment vertical="center" wrapText="1"/>
    </xf>
    <xf numFmtId="0" fontId="34" fillId="0" borderId="0" xfId="2" applyFont="1" applyFill="1" applyBorder="1" applyAlignment="1">
      <alignment vertical="center" wrapText="1"/>
    </xf>
    <xf numFmtId="0" fontId="15" fillId="4" borderId="7" xfId="2" applyNumberFormat="1" applyFont="1" applyFill="1" applyBorder="1" applyAlignment="1">
      <alignment horizontal="left" vertical="center" wrapText="1"/>
    </xf>
    <xf numFmtId="0" fontId="14" fillId="5" borderId="2" xfId="3" applyNumberFormat="1" applyFont="1" applyFill="1" applyBorder="1" applyAlignment="1">
      <alignment horizontal="left" vertical="center" wrapText="1" readingOrder="1"/>
    </xf>
    <xf numFmtId="2" fontId="12" fillId="5" borderId="2" xfId="3" applyNumberFormat="1" applyFont="1" applyFill="1" applyBorder="1" applyAlignment="1">
      <alignment horizontal="left" vertical="center" wrapText="1"/>
    </xf>
    <xf numFmtId="2" fontId="15" fillId="4" borderId="7" xfId="2" applyNumberFormat="1" applyFont="1" applyFill="1" applyBorder="1" applyAlignment="1">
      <alignment horizontal="left" vertical="center" wrapText="1"/>
    </xf>
    <xf numFmtId="0" fontId="12" fillId="0" borderId="0" xfId="2" applyFont="1" applyFill="1" applyBorder="1" applyAlignment="1">
      <alignment vertical="top" wrapText="1"/>
    </xf>
    <xf numFmtId="4" fontId="14" fillId="5" borderId="7" xfId="3" applyNumberFormat="1" applyFont="1" applyFill="1" applyBorder="1" applyAlignment="1">
      <alignment horizontal="left" vertical="center" wrapText="1" readingOrder="1"/>
    </xf>
    <xf numFmtId="43" fontId="14" fillId="5" borderId="7" xfId="3" applyFont="1" applyFill="1" applyBorder="1" applyAlignment="1">
      <alignment horizontal="left" vertical="center" wrapText="1" readingOrder="1"/>
    </xf>
    <xf numFmtId="0" fontId="12" fillId="0" borderId="3" xfId="2" applyFont="1" applyBorder="1" applyAlignment="1">
      <alignment vertical="center" wrapText="1"/>
    </xf>
    <xf numFmtId="0" fontId="40" fillId="0" borderId="8" xfId="0" applyFont="1" applyFill="1" applyBorder="1" applyAlignment="1">
      <alignment vertical="center" wrapText="1" readingOrder="1"/>
    </xf>
    <xf numFmtId="0" fontId="14" fillId="5" borderId="7" xfId="3" applyNumberFormat="1" applyFont="1" applyFill="1" applyBorder="1" applyAlignment="1">
      <alignment horizontal="left" vertical="center" wrapText="1" readingOrder="1"/>
    </xf>
    <xf numFmtId="43" fontId="11" fillId="0" borderId="1" xfId="3" applyFont="1" applyFill="1" applyBorder="1" applyAlignment="1">
      <alignment horizontal="left" vertical="center" wrapText="1" readingOrder="1"/>
    </xf>
    <xf numFmtId="43" fontId="11" fillId="0" borderId="4" xfId="3" applyFont="1" applyFill="1" applyBorder="1" applyAlignment="1">
      <alignment horizontal="left" vertical="center" wrapText="1" readingOrder="1"/>
    </xf>
    <xf numFmtId="43" fontId="11" fillId="5" borderId="11" xfId="3" applyFont="1" applyFill="1" applyBorder="1" applyAlignment="1">
      <alignment horizontal="left" vertical="center" wrapText="1" readingOrder="1"/>
    </xf>
    <xf numFmtId="2" fontId="14" fillId="5" borderId="2" xfId="3" applyNumberFormat="1" applyFont="1" applyFill="1" applyBorder="1" applyAlignment="1">
      <alignment horizontal="left" vertical="center" wrapText="1" readingOrder="1"/>
    </xf>
    <xf numFmtId="0" fontId="41" fillId="4" borderId="7" xfId="2" applyFont="1" applyFill="1" applyBorder="1" applyAlignment="1">
      <alignment horizontal="right" vertical="center" wrapText="1" readingOrder="1"/>
    </xf>
    <xf numFmtId="0" fontId="42" fillId="0" borderId="3" xfId="2" applyFont="1" applyBorder="1" applyAlignment="1">
      <alignment vertical="center"/>
    </xf>
    <xf numFmtId="0" fontId="14" fillId="5" borderId="2" xfId="3" quotePrefix="1" applyNumberFormat="1" applyFont="1" applyFill="1" applyBorder="1" applyAlignment="1">
      <alignment horizontal="left" vertical="center" wrapText="1" readingOrder="1"/>
    </xf>
    <xf numFmtId="0" fontId="43" fillId="0" borderId="0" xfId="2" applyFont="1" applyAlignment="1">
      <alignment readingOrder="1"/>
    </xf>
    <xf numFmtId="0" fontId="14" fillId="0" borderId="3" xfId="2" applyFont="1" applyBorder="1" applyAlignment="1">
      <alignment vertical="center"/>
    </xf>
    <xf numFmtId="166" fontId="11" fillId="0" borderId="4" xfId="1" applyNumberFormat="1" applyFont="1" applyFill="1" applyBorder="1" applyAlignment="1">
      <alignment horizontal="left" vertical="center" wrapText="1"/>
    </xf>
    <xf numFmtId="0" fontId="23" fillId="0" borderId="0" xfId="0" applyFont="1" applyAlignment="1">
      <alignment horizontal="right" vertical="center" readingOrder="2"/>
    </xf>
    <xf numFmtId="0" fontId="14" fillId="0" borderId="0" xfId="2" applyFont="1" applyFill="1" applyBorder="1" applyAlignment="1">
      <alignment vertical="center" wrapText="1" readingOrder="1"/>
    </xf>
    <xf numFmtId="0" fontId="12" fillId="0" borderId="0" xfId="0" applyFont="1" applyBorder="1" applyAlignment="1">
      <alignment vertical="center" wrapText="1"/>
    </xf>
    <xf numFmtId="165" fontId="11" fillId="0" borderId="0" xfId="3" applyNumberFormat="1" applyFont="1" applyFill="1" applyBorder="1" applyAlignment="1">
      <alignment horizontal="left" vertical="center" wrapText="1"/>
    </xf>
    <xf numFmtId="3" fontId="11" fillId="0" borderId="6" xfId="3" applyNumberFormat="1" applyFont="1" applyFill="1" applyBorder="1" applyAlignment="1">
      <alignment horizontal="left" vertical="center" wrapText="1"/>
    </xf>
    <xf numFmtId="167" fontId="11" fillId="5" borderId="8" xfId="3" applyNumberFormat="1" applyFont="1" applyFill="1" applyBorder="1" applyAlignment="1">
      <alignment horizontal="left" vertical="center" wrapText="1"/>
    </xf>
    <xf numFmtId="3" fontId="11" fillId="0" borderId="0" xfId="3" applyNumberFormat="1" applyFont="1" applyFill="1" applyBorder="1" applyAlignment="1">
      <alignment horizontal="left" vertical="center" wrapText="1"/>
    </xf>
    <xf numFmtId="167" fontId="11" fillId="0" borderId="0" xfId="1" applyNumberFormat="1" applyFont="1" applyFill="1" applyBorder="1" applyAlignment="1">
      <alignment horizontal="left" vertical="center" wrapText="1"/>
    </xf>
    <xf numFmtId="168" fontId="11" fillId="0" borderId="4" xfId="3" applyNumberFormat="1" applyFont="1" applyFill="1" applyBorder="1" applyAlignment="1">
      <alignment horizontal="left" vertical="center" wrapText="1"/>
    </xf>
    <xf numFmtId="165" fontId="11" fillId="0" borderId="0" xfId="3" applyNumberFormat="1" applyFont="1" applyFill="1" applyBorder="1" applyAlignment="1">
      <alignment horizontal="right" vertical="center" wrapText="1" indent="4" readingOrder="1"/>
    </xf>
    <xf numFmtId="165" fontId="11" fillId="0" borderId="4" xfId="3" applyNumberFormat="1" applyFont="1" applyFill="1" applyBorder="1" applyAlignment="1">
      <alignment horizontal="right" vertical="center" wrapText="1" indent="4" readingOrder="1"/>
    </xf>
    <xf numFmtId="165" fontId="11" fillId="5" borderId="11" xfId="3" applyNumberFormat="1" applyFont="1" applyFill="1" applyBorder="1" applyAlignment="1">
      <alignment horizontal="right" vertical="center" wrapText="1" indent="4" readingOrder="1"/>
    </xf>
    <xf numFmtId="0" fontId="11" fillId="0" borderId="0" xfId="3" applyNumberFormat="1" applyFont="1" applyFill="1" applyBorder="1" applyAlignment="1">
      <alignment horizontal="right" vertical="center" wrapText="1" indent="4" readingOrder="2"/>
    </xf>
    <xf numFmtId="0" fontId="11" fillId="0" borderId="4" xfId="3" applyNumberFormat="1" applyFont="1" applyFill="1" applyBorder="1" applyAlignment="1">
      <alignment horizontal="right" vertical="center" wrapText="1" indent="4" readingOrder="2"/>
    </xf>
    <xf numFmtId="167" fontId="11" fillId="0" borderId="4" xfId="3" applyNumberFormat="1" applyFont="1" applyFill="1" applyBorder="1" applyAlignment="1">
      <alignment horizontal="right" vertical="center" wrapText="1" indent="4" readingOrder="2"/>
    </xf>
    <xf numFmtId="3" fontId="11" fillId="5" borderId="11" xfId="3" applyNumberFormat="1" applyFont="1" applyFill="1" applyBorder="1" applyAlignment="1">
      <alignment horizontal="right" vertical="center" wrapText="1" indent="4" readingOrder="2"/>
    </xf>
    <xf numFmtId="0" fontId="12" fillId="7" borderId="0" xfId="0" quotePrefix="1" applyFont="1" applyFill="1" applyBorder="1" applyAlignment="1">
      <alignment vertical="center" wrapText="1" readingOrder="2"/>
    </xf>
    <xf numFmtId="0" fontId="12" fillId="0" borderId="0" xfId="0" applyFont="1" applyBorder="1" applyAlignment="1">
      <alignment vertical="center"/>
    </xf>
    <xf numFmtId="0" fontId="14" fillId="7" borderId="0" xfId="2" applyFont="1" applyFill="1" applyBorder="1" applyAlignment="1">
      <alignment vertical="center" wrapText="1" readingOrder="1"/>
    </xf>
    <xf numFmtId="169" fontId="11" fillId="0" borderId="6" xfId="3" applyNumberFormat="1" applyFont="1" applyFill="1" applyBorder="1" applyAlignment="1">
      <alignment horizontal="left" vertical="center" wrapText="1"/>
    </xf>
    <xf numFmtId="166" fontId="11" fillId="0" borderId="6" xfId="1" applyNumberFormat="1" applyFont="1" applyFill="1" applyBorder="1" applyAlignment="1">
      <alignment horizontal="left" vertical="center" wrapText="1"/>
    </xf>
    <xf numFmtId="169" fontId="11" fillId="0" borderId="4" xfId="3" applyNumberFormat="1" applyFont="1" applyFill="1" applyBorder="1" applyAlignment="1">
      <alignment horizontal="left" vertical="center" wrapText="1"/>
    </xf>
    <xf numFmtId="166" fontId="11" fillId="5" borderId="8" xfId="3" applyNumberFormat="1" applyFont="1" applyFill="1" applyBorder="1" applyAlignment="1">
      <alignment horizontal="left" vertical="center" wrapText="1"/>
    </xf>
    <xf numFmtId="166" fontId="11" fillId="5" borderId="11" xfId="1" applyNumberFormat="1" applyFont="1" applyFill="1" applyBorder="1" applyAlignment="1">
      <alignment horizontal="left" vertical="center" wrapText="1"/>
    </xf>
    <xf numFmtId="43" fontId="12" fillId="5" borderId="6" xfId="3" quotePrefix="1" applyFont="1" applyFill="1" applyBorder="1" applyAlignment="1">
      <alignment horizontal="right" vertical="center" wrapText="1"/>
    </xf>
    <xf numFmtId="0" fontId="14" fillId="5" borderId="7" xfId="3" quotePrefix="1" applyNumberFormat="1" applyFont="1" applyFill="1" applyBorder="1" applyAlignment="1">
      <alignment horizontal="left" vertical="center" wrapText="1" readingOrder="1"/>
    </xf>
    <xf numFmtId="0" fontId="11" fillId="0" borderId="0" xfId="3" applyNumberFormat="1" applyFont="1" applyFill="1" applyBorder="1" applyAlignment="1">
      <alignment horizontal="left" vertical="center" wrapText="1" indent="1"/>
    </xf>
    <xf numFmtId="0" fontId="11" fillId="0" borderId="6" xfId="3" applyNumberFormat="1" applyFont="1" applyFill="1" applyBorder="1" applyAlignment="1">
      <alignment horizontal="left" vertical="center" wrapText="1" indent="1"/>
    </xf>
    <xf numFmtId="0" fontId="11" fillId="0" borderId="4" xfId="3" applyNumberFormat="1" applyFont="1" applyFill="1" applyBorder="1" applyAlignment="1">
      <alignment horizontal="left" vertical="center" wrapText="1" indent="1"/>
    </xf>
    <xf numFmtId="167" fontId="11" fillId="0" borderId="4" xfId="3" applyNumberFormat="1" applyFont="1" applyFill="1" applyBorder="1" applyAlignment="1">
      <alignment horizontal="left" vertical="center" wrapText="1" indent="1"/>
    </xf>
    <xf numFmtId="1" fontId="11" fillId="0" borderId="4" xfId="3" applyNumberFormat="1" applyFont="1" applyFill="1" applyBorder="1" applyAlignment="1">
      <alignment horizontal="left" vertical="center" wrapText="1" indent="1"/>
    </xf>
    <xf numFmtId="167" fontId="11" fillId="5" borderId="11" xfId="1" applyNumberFormat="1" applyFont="1" applyFill="1" applyBorder="1" applyAlignment="1">
      <alignment horizontal="left" vertical="center" wrapText="1" indent="1"/>
    </xf>
    <xf numFmtId="167" fontId="11" fillId="5" borderId="11" xfId="3" applyNumberFormat="1" applyFont="1" applyFill="1" applyBorder="1" applyAlignment="1">
      <alignment horizontal="left" vertical="center" wrapText="1" indent="1"/>
    </xf>
    <xf numFmtId="43" fontId="12" fillId="5" borderId="6" xfId="3" applyFont="1" applyFill="1" applyBorder="1" applyAlignment="1">
      <alignment horizontal="right" vertical="center" wrapText="1" indent="1"/>
    </xf>
    <xf numFmtId="0" fontId="44" fillId="0" borderId="3" xfId="2" applyFont="1" applyBorder="1"/>
    <xf numFmtId="0" fontId="40" fillId="0" borderId="8" xfId="0" quotePrefix="1" applyFont="1" applyBorder="1" applyAlignment="1">
      <alignment horizontal="left" vertical="center" wrapText="1" readingOrder="1"/>
    </xf>
    <xf numFmtId="0" fontId="2" fillId="0" borderId="0" xfId="2" applyFont="1"/>
    <xf numFmtId="0" fontId="1" fillId="0" borderId="0" xfId="2" applyFont="1"/>
    <xf numFmtId="4" fontId="14" fillId="5" borderId="7" xfId="3" applyNumberFormat="1" applyFont="1" applyFill="1" applyBorder="1" applyAlignment="1">
      <alignment horizontal="center" vertical="center" wrapText="1" readingOrder="1"/>
    </xf>
    <xf numFmtId="4" fontId="12" fillId="5" borderId="6" xfId="3" applyNumberFormat="1" applyFont="1" applyFill="1" applyBorder="1" applyAlignment="1">
      <alignment horizontal="center" vertical="center" wrapText="1"/>
    </xf>
    <xf numFmtId="167" fontId="22" fillId="0" borderId="4" xfId="1" applyNumberFormat="1" applyFont="1" applyFill="1" applyBorder="1" applyAlignment="1">
      <alignment horizontal="center" vertical="center" wrapText="1"/>
    </xf>
    <xf numFmtId="167" fontId="38" fillId="0" borderId="0" xfId="1" applyNumberFormat="1" applyFont="1" applyFill="1" applyAlignment="1">
      <alignment horizontal="center" vertical="center"/>
    </xf>
    <xf numFmtId="0" fontId="22" fillId="0" borderId="4" xfId="3" applyNumberFormat="1" applyFont="1" applyFill="1" applyBorder="1" applyAlignment="1">
      <alignment horizontal="left" vertical="center" wrapText="1"/>
    </xf>
    <xf numFmtId="167" fontId="22" fillId="0" borderId="0" xfId="1" applyNumberFormat="1" applyFont="1" applyFill="1" applyAlignment="1">
      <alignment horizontal="center" vertical="center"/>
    </xf>
    <xf numFmtId="0" fontId="33" fillId="0" borderId="0" xfId="2" applyFont="1" applyFill="1"/>
    <xf numFmtId="0" fontId="12" fillId="0" borderId="0" xfId="0" applyFont="1" applyAlignment="1">
      <alignment vertical="center" wrapText="1" readingOrder="2"/>
    </xf>
    <xf numFmtId="166" fontId="22" fillId="0" borderId="0" xfId="3" applyNumberFormat="1" applyFont="1" applyFill="1" applyBorder="1" applyAlignment="1">
      <alignment horizontal="right" vertical="center" wrapText="1"/>
    </xf>
    <xf numFmtId="169" fontId="11" fillId="0" borderId="4" xfId="1" applyNumberFormat="1" applyFont="1" applyFill="1" applyBorder="1" applyAlignment="1">
      <alignment horizontal="left" vertical="center" wrapText="1"/>
    </xf>
    <xf numFmtId="43" fontId="10" fillId="0" borderId="4" xfId="3" applyFont="1" applyFill="1" applyBorder="1" applyAlignment="1">
      <alignment horizontal="right" vertical="center"/>
    </xf>
    <xf numFmtId="167" fontId="22" fillId="0" borderId="0" xfId="1" applyNumberFormat="1" applyFont="1" applyFill="1" applyBorder="1" applyAlignment="1">
      <alignment horizontal="center" vertical="center" wrapText="1"/>
    </xf>
    <xf numFmtId="43" fontId="10" fillId="0" borderId="9" xfId="3" applyFont="1" applyFill="1" applyBorder="1" applyAlignment="1">
      <alignment horizontal="right" vertical="center" wrapText="1"/>
    </xf>
    <xf numFmtId="43" fontId="11" fillId="0" borderId="9" xfId="3" applyFont="1" applyFill="1" applyBorder="1" applyAlignment="1">
      <alignment horizontal="left" vertical="center" wrapText="1" readingOrder="1"/>
    </xf>
    <xf numFmtId="3" fontId="11" fillId="0" borderId="9" xfId="3" applyNumberFormat="1" applyFont="1" applyFill="1" applyBorder="1" applyAlignment="1">
      <alignment horizontal="left" vertical="center" wrapText="1"/>
    </xf>
    <xf numFmtId="166" fontId="11" fillId="0" borderId="9" xfId="3" applyNumberFormat="1" applyFont="1" applyFill="1" applyBorder="1" applyAlignment="1">
      <alignment horizontal="left" vertical="center" wrapText="1"/>
    </xf>
    <xf numFmtId="167" fontId="11" fillId="0" borderId="9" xfId="3" applyNumberFormat="1" applyFont="1" applyFill="1" applyBorder="1" applyAlignment="1">
      <alignment horizontal="left" vertical="center" wrapText="1"/>
    </xf>
    <xf numFmtId="165" fontId="11" fillId="0" borderId="9" xfId="3" applyNumberFormat="1" applyFont="1" applyFill="1" applyBorder="1" applyAlignment="1">
      <alignment horizontal="left" vertical="center" wrapText="1"/>
    </xf>
    <xf numFmtId="43" fontId="10" fillId="0" borderId="9" xfId="3" quotePrefix="1" applyFont="1" applyFill="1" applyBorder="1" applyAlignment="1">
      <alignment horizontal="right" vertical="center" wrapText="1"/>
    </xf>
    <xf numFmtId="0" fontId="11" fillId="0" borderId="9" xfId="3" applyNumberFormat="1" applyFont="1" applyFill="1" applyBorder="1" applyAlignment="1">
      <alignment horizontal="left" vertical="center" wrapText="1"/>
    </xf>
    <xf numFmtId="43" fontId="11" fillId="0" borderId="9" xfId="3" quotePrefix="1" applyFont="1" applyFill="1" applyBorder="1" applyAlignment="1">
      <alignment horizontal="left" vertical="center" wrapText="1" readingOrder="1"/>
    </xf>
    <xf numFmtId="167" fontId="22" fillId="0" borderId="9" xfId="1" applyNumberFormat="1" applyFont="1" applyFill="1" applyBorder="1" applyAlignment="1">
      <alignment horizontal="center" vertical="center" wrapText="1"/>
    </xf>
    <xf numFmtId="166" fontId="11" fillId="0" borderId="0" xfId="3" applyNumberFormat="1" applyFont="1" applyFill="1" applyBorder="1" applyAlignment="1">
      <alignment horizontal="left" vertical="center" wrapText="1"/>
    </xf>
    <xf numFmtId="43" fontId="10" fillId="0" borderId="2" xfId="3" applyFont="1" applyFill="1" applyBorder="1" applyAlignment="1">
      <alignment horizontal="right" vertical="center" wrapText="1"/>
    </xf>
    <xf numFmtId="167" fontId="11" fillId="0" borderId="2" xfId="3" applyNumberFormat="1" applyFont="1" applyFill="1" applyBorder="1" applyAlignment="1">
      <alignment horizontal="left" vertical="center" wrapText="1"/>
    </xf>
    <xf numFmtId="1" fontId="11" fillId="0" borderId="9" xfId="3" applyNumberFormat="1" applyFont="1" applyFill="1" applyBorder="1" applyAlignment="1">
      <alignment horizontal="left" vertical="center" wrapText="1" indent="1"/>
    </xf>
    <xf numFmtId="167" fontId="11" fillId="0" borderId="9" xfId="3" applyNumberFormat="1" applyFont="1" applyFill="1" applyBorder="1" applyAlignment="1">
      <alignment horizontal="left" vertical="center" wrapText="1" indent="1"/>
    </xf>
    <xf numFmtId="0" fontId="11" fillId="0" borderId="9" xfId="3" applyNumberFormat="1" applyFont="1" applyFill="1" applyBorder="1" applyAlignment="1">
      <alignment horizontal="left" vertical="center" wrapText="1" indent="1"/>
    </xf>
    <xf numFmtId="165" fontId="11" fillId="0" borderId="2" xfId="3" applyNumberFormat="1" applyFont="1" applyFill="1" applyBorder="1" applyAlignment="1">
      <alignment horizontal="left" vertical="center" wrapText="1"/>
    </xf>
    <xf numFmtId="166" fontId="11" fillId="0" borderId="2" xfId="3" applyNumberFormat="1" applyFont="1" applyFill="1" applyBorder="1" applyAlignment="1">
      <alignment horizontal="left" vertical="center" wrapText="1"/>
    </xf>
    <xf numFmtId="166" fontId="11" fillId="0" borderId="9" xfId="1" applyNumberFormat="1" applyFont="1" applyFill="1" applyBorder="1" applyAlignment="1">
      <alignment horizontal="left" vertical="center" wrapText="1"/>
    </xf>
    <xf numFmtId="4" fontId="10" fillId="5" borderId="1" xfId="3" applyNumberFormat="1" applyFont="1" applyFill="1" applyBorder="1" applyAlignment="1">
      <alignment horizontal="center" vertical="center" wrapText="1"/>
    </xf>
    <xf numFmtId="4" fontId="14" fillId="5" borderId="2" xfId="3" applyNumberFormat="1" applyFont="1" applyFill="1" applyBorder="1" applyAlignment="1">
      <alignment horizontal="center" vertical="center" wrapText="1" readingOrder="1"/>
    </xf>
    <xf numFmtId="4" fontId="10" fillId="5" borderId="6" xfId="3" applyNumberFormat="1" applyFont="1" applyFill="1" applyBorder="1" applyAlignment="1">
      <alignment horizontal="center" vertical="center" wrapText="1"/>
    </xf>
    <xf numFmtId="4" fontId="12" fillId="5" borderId="6" xfId="3" quotePrefix="1" applyNumberFormat="1" applyFont="1" applyFill="1" applyBorder="1" applyAlignment="1">
      <alignment horizontal="center" vertical="center" wrapText="1"/>
    </xf>
    <xf numFmtId="4" fontId="12" fillId="5" borderId="0" xfId="3" quotePrefix="1" applyNumberFormat="1" applyFont="1" applyFill="1" applyBorder="1" applyAlignment="1">
      <alignment horizontal="center" vertical="center" wrapText="1"/>
    </xf>
    <xf numFmtId="4" fontId="12" fillId="5" borderId="0" xfId="3" applyNumberFormat="1" applyFont="1" applyFill="1" applyBorder="1" applyAlignment="1">
      <alignment horizontal="center" vertical="center" wrapText="1"/>
    </xf>
    <xf numFmtId="0" fontId="14" fillId="5" borderId="2" xfId="3" applyNumberFormat="1" applyFont="1" applyFill="1" applyBorder="1" applyAlignment="1">
      <alignment horizontal="right" vertical="center" wrapText="1" indent="1" readingOrder="1"/>
    </xf>
    <xf numFmtId="0" fontId="14" fillId="5" borderId="2" xfId="3" applyNumberFormat="1" applyFont="1" applyFill="1" applyBorder="1" applyAlignment="1">
      <alignment horizontal="right" vertical="center" wrapText="1" indent="2" readingOrder="1"/>
    </xf>
    <xf numFmtId="0" fontId="15" fillId="4" borderId="7" xfId="2" applyFont="1" applyFill="1" applyBorder="1" applyAlignment="1">
      <alignment horizontal="center" vertical="center" wrapText="1"/>
    </xf>
    <xf numFmtId="4" fontId="12" fillId="5" borderId="4" xfId="3" applyNumberFormat="1" applyFont="1" applyFill="1" applyBorder="1" applyAlignment="1">
      <alignment horizontal="center" vertical="center" wrapText="1"/>
    </xf>
    <xf numFmtId="0" fontId="14" fillId="5" borderId="7" xfId="3" applyNumberFormat="1" applyFont="1" applyFill="1" applyBorder="1" applyAlignment="1">
      <alignment horizontal="center" vertical="center" wrapText="1" readingOrder="1"/>
    </xf>
    <xf numFmtId="0" fontId="14" fillId="5" borderId="2" xfId="3" applyNumberFormat="1" applyFont="1" applyFill="1" applyBorder="1" applyAlignment="1">
      <alignment horizontal="center" vertical="center" wrapText="1" readingOrder="1"/>
    </xf>
    <xf numFmtId="167" fontId="45" fillId="0" borderId="11" xfId="1" applyNumberFormat="1" applyFont="1" applyBorder="1" applyAlignment="1">
      <alignment horizontal="center" vertical="center" wrapText="1"/>
    </xf>
    <xf numFmtId="0" fontId="46" fillId="0" borderId="0" xfId="2" applyFont="1"/>
    <xf numFmtId="0" fontId="35" fillId="0" borderId="0" xfId="2" applyFont="1" applyFill="1"/>
    <xf numFmtId="167" fontId="47" fillId="0" borderId="4" xfId="3" applyNumberFormat="1" applyFont="1" applyFill="1" applyBorder="1" applyAlignment="1">
      <alignment horizontal="left" vertical="center" wrapText="1"/>
    </xf>
    <xf numFmtId="0" fontId="15" fillId="4" borderId="7" xfId="2" applyFont="1" applyFill="1" applyBorder="1" applyAlignment="1">
      <alignment horizontal="right" vertical="center" wrapText="1"/>
    </xf>
    <xf numFmtId="0" fontId="8" fillId="0" borderId="0" xfId="2" applyAlignment="1">
      <alignment horizontal="center"/>
    </xf>
    <xf numFmtId="165" fontId="11" fillId="0" borderId="4" xfId="3" applyNumberFormat="1" applyFont="1" applyFill="1" applyBorder="1" applyAlignment="1">
      <alignment horizontal="center" vertical="center" wrapText="1"/>
    </xf>
    <xf numFmtId="166" fontId="11" fillId="0" borderId="4" xfId="3" applyNumberFormat="1" applyFont="1" applyFill="1" applyBorder="1" applyAlignment="1">
      <alignment horizontal="center" vertical="center" wrapText="1"/>
    </xf>
    <xf numFmtId="166" fontId="11" fillId="0" borderId="9" xfId="3" applyNumberFormat="1" applyFont="1" applyFill="1" applyBorder="1" applyAlignment="1">
      <alignment horizontal="center" vertical="center" wrapText="1"/>
    </xf>
    <xf numFmtId="166" fontId="11" fillId="5" borderId="11" xfId="3" applyNumberFormat="1" applyFont="1" applyFill="1" applyBorder="1" applyAlignment="1">
      <alignment horizontal="center" vertical="center" wrapText="1"/>
    </xf>
    <xf numFmtId="0" fontId="23" fillId="0" borderId="0" xfId="0" applyFont="1" applyAlignment="1">
      <alignment horizontal="center" vertical="center" readingOrder="2"/>
    </xf>
    <xf numFmtId="0" fontId="12" fillId="7" borderId="0" xfId="0" applyFont="1" applyFill="1" applyBorder="1" applyAlignment="1">
      <alignment horizontal="center" vertical="center" wrapText="1" readingOrder="2"/>
    </xf>
    <xf numFmtId="0" fontId="44" fillId="0" borderId="3" xfId="2" applyFont="1" applyBorder="1" applyAlignment="1">
      <alignment horizontal="center"/>
    </xf>
    <xf numFmtId="0" fontId="12" fillId="0" borderId="0" xfId="2" applyFont="1" applyFill="1" applyBorder="1" applyAlignment="1">
      <alignment vertical="center" wrapText="1"/>
    </xf>
    <xf numFmtId="0" fontId="14" fillId="0" borderId="0" xfId="2" applyFont="1" applyFill="1" applyBorder="1" applyAlignment="1">
      <alignment horizontal="left" vertical="center" wrapText="1" readingOrder="1"/>
    </xf>
    <xf numFmtId="0" fontId="12" fillId="0" borderId="0" xfId="2" applyFont="1" applyFill="1" applyBorder="1" applyAlignment="1">
      <alignment horizontal="left" vertical="center" wrapText="1" readingOrder="2"/>
    </xf>
    <xf numFmtId="0" fontId="12" fillId="7" borderId="0" xfId="0" applyFont="1" applyFill="1" applyBorder="1" applyAlignment="1">
      <alignment horizontal="left" vertical="center" wrapText="1" readingOrder="2"/>
    </xf>
    <xf numFmtId="0" fontId="12" fillId="7" borderId="0" xfId="0" applyFont="1" applyFill="1" applyBorder="1" applyAlignment="1">
      <alignment horizontal="right" vertical="center" wrapText="1" readingOrder="2"/>
    </xf>
    <xf numFmtId="0" fontId="12" fillId="0" borderId="0" xfId="2" applyFont="1" applyFill="1" applyBorder="1" applyAlignment="1">
      <alignment horizontal="right" vertical="center" wrapText="1" readingOrder="2"/>
    </xf>
    <xf numFmtId="0" fontId="12" fillId="0" borderId="0" xfId="2" applyFont="1" applyFill="1" applyBorder="1" applyAlignment="1">
      <alignment horizontal="right" vertical="top" wrapText="1"/>
    </xf>
    <xf numFmtId="0" fontId="12" fillId="0" borderId="7" xfId="2" applyFont="1" applyFill="1" applyBorder="1" applyAlignment="1">
      <alignment vertical="center" wrapText="1"/>
    </xf>
    <xf numFmtId="0" fontId="14" fillId="0" borderId="7" xfId="2" applyFont="1" applyFill="1" applyBorder="1" applyAlignment="1">
      <alignment horizontal="left" vertical="center" wrapText="1" readingOrder="1"/>
    </xf>
    <xf numFmtId="0" fontId="12" fillId="0" borderId="0" xfId="2" applyFont="1" applyFill="1" applyBorder="1" applyAlignment="1">
      <alignment horizontal="right" vertical="center" wrapText="1"/>
    </xf>
    <xf numFmtId="0" fontId="36" fillId="0" borderId="0" xfId="2" applyFont="1" applyBorder="1" applyAlignment="1">
      <alignment vertical="center" wrapText="1"/>
    </xf>
    <xf numFmtId="167" fontId="8" fillId="0" borderId="0" xfId="2" applyNumberFormat="1" applyBorder="1"/>
    <xf numFmtId="0" fontId="8" fillId="0" borderId="7" xfId="2" applyBorder="1"/>
    <xf numFmtId="0" fontId="33" fillId="0" borderId="0" xfId="2" applyFont="1" applyBorder="1" applyAlignment="1">
      <alignment horizontal="right" indent="1"/>
    </xf>
    <xf numFmtId="0" fontId="33" fillId="0" borderId="7" xfId="2" applyFont="1" applyBorder="1"/>
    <xf numFmtId="167" fontId="12" fillId="0" borderId="0" xfId="3" applyNumberFormat="1" applyFont="1" applyFill="1" applyBorder="1" applyAlignment="1">
      <alignment horizontal="left" vertical="center" wrapText="1" readingOrder="2"/>
    </xf>
    <xf numFmtId="0" fontId="29" fillId="0" borderId="7" xfId="2" applyFont="1" applyBorder="1"/>
    <xf numFmtId="43" fontId="14" fillId="5" borderId="7" xfId="3" applyFont="1" applyFill="1" applyBorder="1" applyAlignment="1">
      <alignment horizontal="left" vertical="center" wrapText="1" indent="1" readingOrder="1"/>
    </xf>
    <xf numFmtId="43" fontId="14" fillId="5" borderId="7" xfId="3" applyFont="1" applyFill="1" applyBorder="1" applyAlignment="1">
      <alignment horizontal="right" vertical="center" wrapText="1" indent="2" readingOrder="1"/>
    </xf>
    <xf numFmtId="43" fontId="14" fillId="5" borderId="7" xfId="3" applyFont="1" applyFill="1" applyBorder="1" applyAlignment="1">
      <alignment horizontal="right" vertical="center" wrapText="1" indent="3" readingOrder="1"/>
    </xf>
    <xf numFmtId="0" fontId="12" fillId="0" borderId="0" xfId="2" applyFont="1" applyFill="1" applyBorder="1" applyAlignment="1">
      <alignment horizontal="right" vertical="center" wrapText="1"/>
    </xf>
    <xf numFmtId="0" fontId="12" fillId="0" borderId="0" xfId="2" applyFont="1" applyFill="1" applyBorder="1" applyAlignment="1">
      <alignment vertical="top" wrapText="1"/>
    </xf>
    <xf numFmtId="0" fontId="8" fillId="0" borderId="0" xfId="2" applyAlignment="1">
      <alignment vertical="top"/>
    </xf>
    <xf numFmtId="4" fontId="14" fillId="5" borderId="7" xfId="3" applyNumberFormat="1" applyFont="1" applyFill="1" applyBorder="1" applyAlignment="1">
      <alignment horizontal="right" vertical="center" wrapText="1" indent="1" readingOrder="1"/>
    </xf>
    <xf numFmtId="4" fontId="14" fillId="5" borderId="7" xfId="3" applyNumberFormat="1" applyFont="1" applyFill="1" applyBorder="1" applyAlignment="1">
      <alignment horizontal="right" vertical="center" wrapText="1" indent="3" readingOrder="1"/>
    </xf>
    <xf numFmtId="4" fontId="12" fillId="5" borderId="6" xfId="3" applyNumberFormat="1" applyFont="1" applyFill="1" applyBorder="1" applyAlignment="1">
      <alignment horizontal="right" vertical="center" wrapText="1" indent="1"/>
    </xf>
    <xf numFmtId="0" fontId="36" fillId="0" borderId="3" xfId="2" applyFont="1" applyBorder="1" applyAlignment="1">
      <alignment vertical="center" wrapText="1"/>
    </xf>
    <xf numFmtId="167" fontId="8" fillId="0" borderId="3" xfId="2" applyNumberFormat="1" applyBorder="1"/>
    <xf numFmtId="167" fontId="12" fillId="0" borderId="3" xfId="3" applyNumberFormat="1" applyFont="1" applyFill="1" applyBorder="1" applyAlignment="1">
      <alignment horizontal="left" vertical="center" wrapText="1" readingOrder="2"/>
    </xf>
    <xf numFmtId="0" fontId="30" fillId="0" borderId="0" xfId="2" applyFont="1" applyBorder="1" applyAlignment="1">
      <alignment horizontal="center" vertical="top" wrapText="1"/>
    </xf>
    <xf numFmtId="0" fontId="6" fillId="0" borderId="0" xfId="2" applyFont="1" applyAlignment="1">
      <alignment vertical="top"/>
    </xf>
    <xf numFmtId="1" fontId="11" fillId="0" borderId="0" xfId="3" applyNumberFormat="1" applyFont="1" applyFill="1" applyBorder="1" applyAlignment="1">
      <alignment vertical="center" wrapText="1" readingOrder="1"/>
    </xf>
    <xf numFmtId="1" fontId="11" fillId="0" borderId="4" xfId="3" applyNumberFormat="1" applyFont="1" applyFill="1" applyBorder="1" applyAlignment="1">
      <alignment vertical="center" wrapText="1" readingOrder="1"/>
    </xf>
    <xf numFmtId="1" fontId="11" fillId="0" borderId="9" xfId="3" applyNumberFormat="1" applyFont="1" applyFill="1" applyBorder="1" applyAlignment="1">
      <alignment vertical="center" wrapText="1" readingOrder="1"/>
    </xf>
    <xf numFmtId="1" fontId="11" fillId="5" borderId="11" xfId="3" applyNumberFormat="1" applyFont="1" applyFill="1" applyBorder="1" applyAlignment="1">
      <alignment vertical="center" wrapText="1" readingOrder="1"/>
    </xf>
    <xf numFmtId="167" fontId="11" fillId="0" borderId="4" xfId="3" applyNumberFormat="1" applyFont="1" applyFill="1" applyBorder="1" applyAlignment="1">
      <alignment horizontal="right" vertical="center" wrapText="1" indent="2" readingOrder="1"/>
    </xf>
    <xf numFmtId="167" fontId="11" fillId="0" borderId="9" xfId="3" applyNumberFormat="1" applyFont="1" applyFill="1" applyBorder="1" applyAlignment="1">
      <alignment horizontal="right" vertical="center" wrapText="1" indent="2" readingOrder="1"/>
    </xf>
    <xf numFmtId="167" fontId="11" fillId="5" borderId="11" xfId="3" applyNumberFormat="1" applyFont="1" applyFill="1" applyBorder="1" applyAlignment="1">
      <alignment horizontal="right" vertical="center" wrapText="1" indent="2" readingOrder="1"/>
    </xf>
    <xf numFmtId="0" fontId="39" fillId="4" borderId="5" xfId="2" applyFont="1" applyFill="1" applyBorder="1" applyAlignment="1">
      <alignment horizontal="left" vertical="center" wrapText="1" readingOrder="1"/>
    </xf>
    <xf numFmtId="0" fontId="39" fillId="4" borderId="0" xfId="2" applyFont="1" applyFill="1" applyBorder="1" applyAlignment="1">
      <alignment horizontal="left" vertical="center" wrapText="1" readingOrder="1"/>
    </xf>
    <xf numFmtId="0" fontId="39" fillId="4" borderId="7" xfId="2" applyFont="1" applyFill="1" applyBorder="1" applyAlignment="1">
      <alignment horizontal="left" vertical="center" wrapText="1" readingOrder="1"/>
    </xf>
    <xf numFmtId="0" fontId="9" fillId="0" borderId="0" xfId="2" quotePrefix="1" applyFont="1" applyBorder="1" applyAlignment="1">
      <alignment horizontal="center" vertical="center" wrapText="1"/>
    </xf>
    <xf numFmtId="0" fontId="23" fillId="0" borderId="5" xfId="0" applyFont="1" applyBorder="1" applyAlignment="1">
      <alignment horizontal="right" vertical="center" readingOrder="2"/>
    </xf>
    <xf numFmtId="0" fontId="12" fillId="0" borderId="3" xfId="2" applyFont="1" applyBorder="1" applyAlignment="1">
      <alignment horizontal="right" vertical="center" wrapText="1"/>
    </xf>
    <xf numFmtId="0" fontId="12" fillId="0" borderId="0" xfId="2" applyFont="1" applyFill="1" applyBorder="1" applyAlignment="1">
      <alignment vertical="center" wrapText="1"/>
    </xf>
    <xf numFmtId="0" fontId="15" fillId="4" borderId="10" xfId="2" applyFont="1" applyFill="1" applyBorder="1" applyAlignment="1">
      <alignment horizontal="center" vertical="center" wrapText="1"/>
    </xf>
    <xf numFmtId="0" fontId="9" fillId="0" borderId="8" xfId="2" applyFont="1" applyBorder="1" applyAlignment="1">
      <alignment vertical="center" wrapText="1"/>
    </xf>
    <xf numFmtId="0" fontId="15" fillId="4" borderId="5" xfId="2" applyFont="1" applyFill="1" applyBorder="1" applyAlignment="1">
      <alignment horizontal="right" vertical="center" wrapText="1"/>
    </xf>
    <xf numFmtId="0" fontId="15" fillId="4" borderId="0" xfId="2" applyFont="1" applyFill="1" applyBorder="1" applyAlignment="1">
      <alignment horizontal="right" vertical="center" wrapText="1"/>
    </xf>
    <xf numFmtId="0" fontId="15" fillId="4" borderId="7" xfId="2" applyFont="1" applyFill="1" applyBorder="1" applyAlignment="1">
      <alignment horizontal="right" vertical="center" wrapText="1"/>
    </xf>
    <xf numFmtId="0" fontId="39" fillId="4" borderId="6" xfId="2" applyFont="1" applyFill="1" applyBorder="1" applyAlignment="1">
      <alignment horizontal="center" vertical="center" wrapText="1" readingOrder="1"/>
    </xf>
    <xf numFmtId="0" fontId="40" fillId="0" borderId="0" xfId="2" quotePrefix="1" applyFont="1" applyBorder="1" applyAlignment="1">
      <alignment horizontal="center" vertical="top" wrapText="1" readingOrder="1"/>
    </xf>
    <xf numFmtId="0" fontId="14" fillId="0" borderId="0" xfId="2" applyFont="1" applyFill="1" applyBorder="1" applyAlignment="1">
      <alignment horizontal="left" vertical="center" wrapText="1" readingOrder="1"/>
    </xf>
    <xf numFmtId="0" fontId="14" fillId="0" borderId="3" xfId="2" applyFont="1" applyBorder="1" applyAlignment="1">
      <alignment horizontal="left" vertical="center" wrapText="1"/>
    </xf>
    <xf numFmtId="0" fontId="14" fillId="0" borderId="3" xfId="2" applyFont="1" applyBorder="1" applyAlignment="1">
      <alignment horizontal="left" vertical="center" readingOrder="1"/>
    </xf>
    <xf numFmtId="0" fontId="9" fillId="0" borderId="8" xfId="2" applyFont="1" applyBorder="1" applyAlignment="1">
      <alignment horizontal="right" vertical="center" wrapText="1"/>
    </xf>
    <xf numFmtId="0" fontId="12" fillId="0" borderId="0" xfId="2" applyFont="1" applyFill="1" applyBorder="1" applyAlignment="1">
      <alignment horizontal="left" vertical="center" wrapText="1" readingOrder="2"/>
    </xf>
    <xf numFmtId="0" fontId="12" fillId="7" borderId="0" xfId="0" applyFont="1" applyFill="1" applyBorder="1" applyAlignment="1">
      <alignment horizontal="left" vertical="center" wrapText="1" readingOrder="2"/>
    </xf>
    <xf numFmtId="0" fontId="12" fillId="0" borderId="0" xfId="2" applyFont="1" applyFill="1" applyBorder="1" applyAlignment="1">
      <alignment horizontal="left" vertical="center" wrapText="1"/>
    </xf>
    <xf numFmtId="0" fontId="12" fillId="7" borderId="0" xfId="0" applyFont="1" applyFill="1" applyBorder="1" applyAlignment="1">
      <alignment horizontal="right" vertical="center" wrapText="1" readingOrder="2"/>
    </xf>
    <xf numFmtId="0" fontId="12" fillId="0" borderId="0" xfId="2" applyFont="1" applyFill="1" applyBorder="1" applyAlignment="1">
      <alignment horizontal="right" vertical="center" wrapText="1" readingOrder="2"/>
    </xf>
    <xf numFmtId="0" fontId="12" fillId="7" borderId="0" xfId="0" quotePrefix="1" applyFont="1" applyFill="1" applyBorder="1" applyAlignment="1">
      <alignment horizontal="right" vertical="center" wrapText="1" readingOrder="2"/>
    </xf>
    <xf numFmtId="0" fontId="8" fillId="0" borderId="0" xfId="2" applyAlignment="1">
      <alignment horizontal="center"/>
    </xf>
    <xf numFmtId="0" fontId="15" fillId="4" borderId="5" xfId="2" applyFont="1" applyFill="1" applyBorder="1" applyAlignment="1">
      <alignment horizontal="center" vertical="center" wrapText="1"/>
    </xf>
    <xf numFmtId="0" fontId="12" fillId="0" borderId="0" xfId="2" applyFont="1" applyFill="1" applyBorder="1" applyAlignment="1">
      <alignment horizontal="right" vertical="top" wrapText="1"/>
    </xf>
    <xf numFmtId="0" fontId="15" fillId="4" borderId="5" xfId="2" applyFont="1" applyFill="1" applyBorder="1" applyAlignment="1">
      <alignment vertical="center" wrapText="1"/>
    </xf>
    <xf numFmtId="0" fontId="15" fillId="4" borderId="0" xfId="2" applyFont="1" applyFill="1" applyBorder="1" applyAlignment="1">
      <alignment vertical="center" wrapText="1"/>
    </xf>
    <xf numFmtId="0" fontId="39" fillId="4" borderId="2" xfId="2" applyFont="1" applyFill="1" applyBorder="1" applyAlignment="1">
      <alignment horizontal="center" vertical="center" wrapText="1" readingOrder="1"/>
    </xf>
    <xf numFmtId="0" fontId="14" fillId="0" borderId="0" xfId="2" applyFont="1" applyFill="1" applyBorder="1" applyAlignment="1">
      <alignment horizontal="left" vertical="top" wrapText="1" readingOrder="1"/>
    </xf>
    <xf numFmtId="0" fontId="12" fillId="0" borderId="3" xfId="2" applyFont="1" applyBorder="1" applyAlignment="1">
      <alignment horizontal="center" vertical="center" wrapText="1"/>
    </xf>
    <xf numFmtId="0" fontId="42" fillId="0" borderId="3" xfId="2" applyFont="1" applyBorder="1" applyAlignment="1">
      <alignment horizontal="left" vertical="center" readingOrder="1"/>
    </xf>
    <xf numFmtId="0" fontId="12" fillId="0" borderId="3" xfId="2" applyFont="1" applyBorder="1" applyAlignment="1">
      <alignment horizontal="right" vertical="center"/>
    </xf>
    <xf numFmtId="0" fontId="23" fillId="0" borderId="0" xfId="0" applyFont="1" applyAlignment="1">
      <alignment horizontal="right" vertical="center" readingOrder="2"/>
    </xf>
    <xf numFmtId="0" fontId="12" fillId="0" borderId="0" xfId="2" applyFont="1" applyFill="1" applyBorder="1" applyAlignment="1">
      <alignment horizontal="right" vertical="top" wrapText="1" readingOrder="2"/>
    </xf>
    <xf numFmtId="0" fontId="20" fillId="4" borderId="5" xfId="2" applyFont="1" applyFill="1" applyBorder="1" applyAlignment="1">
      <alignment horizontal="right" vertical="center" wrapText="1"/>
    </xf>
    <xf numFmtId="0" fontId="20" fillId="4" borderId="0" xfId="2" applyFont="1" applyFill="1" applyBorder="1" applyAlignment="1">
      <alignment horizontal="right" vertical="center" wrapText="1"/>
    </xf>
    <xf numFmtId="0" fontId="40" fillId="0" borderId="8" xfId="0" quotePrefix="1" applyFont="1" applyBorder="1" applyAlignment="1">
      <alignment horizontal="left" vertical="center" wrapText="1" readingOrder="1"/>
    </xf>
    <xf numFmtId="0" fontId="41" fillId="4" borderId="0" xfId="2" applyFont="1" applyFill="1" applyBorder="1" applyAlignment="1">
      <alignment horizontal="left" vertical="center" wrapText="1" readingOrder="1"/>
    </xf>
    <xf numFmtId="0" fontId="41" fillId="4" borderId="7" xfId="2" applyFont="1" applyFill="1" applyBorder="1" applyAlignment="1">
      <alignment horizontal="left" vertical="center" wrapText="1" readingOrder="1"/>
    </xf>
    <xf numFmtId="0" fontId="14" fillId="7" borderId="0" xfId="2" applyFont="1" applyFill="1" applyBorder="1" applyAlignment="1">
      <alignment horizontal="left" vertical="center" wrapText="1" readingOrder="1"/>
    </xf>
    <xf numFmtId="0" fontId="20" fillId="4" borderId="5" xfId="2" applyFont="1" applyFill="1" applyBorder="1" applyAlignment="1">
      <alignment vertical="center" wrapText="1"/>
    </xf>
    <xf numFmtId="0" fontId="20" fillId="4" borderId="0" xfId="2" applyFont="1" applyFill="1" applyBorder="1" applyAlignment="1">
      <alignment vertical="center" wrapText="1"/>
    </xf>
    <xf numFmtId="0" fontId="9" fillId="0" borderId="0" xfId="2" applyFont="1" applyBorder="1" applyAlignment="1">
      <alignment horizontal="right" vertical="center" wrapText="1"/>
    </xf>
    <xf numFmtId="0" fontId="14" fillId="0" borderId="0" xfId="2" applyFont="1" applyBorder="1" applyAlignment="1">
      <alignment horizontal="right" vertical="center" wrapText="1" indent="1" readingOrder="1"/>
    </xf>
    <xf numFmtId="0" fontId="14" fillId="0" borderId="3" xfId="2" applyFont="1" applyBorder="1" applyAlignment="1">
      <alignment horizontal="right" vertical="center" wrapText="1" indent="1" readingOrder="1"/>
    </xf>
    <xf numFmtId="0" fontId="20" fillId="4" borderId="5" xfId="2" applyNumberFormat="1" applyFont="1" applyFill="1" applyBorder="1" applyAlignment="1">
      <alignment horizontal="right" vertical="center" wrapText="1"/>
    </xf>
    <xf numFmtId="0" fontId="20" fillId="4" borderId="0" xfId="2" applyNumberFormat="1" applyFont="1" applyFill="1" applyBorder="1" applyAlignment="1">
      <alignment horizontal="right" vertical="center" wrapText="1"/>
    </xf>
    <xf numFmtId="0" fontId="39" fillId="4" borderId="0" xfId="2" quotePrefix="1" applyFont="1" applyFill="1" applyBorder="1" applyAlignment="1">
      <alignment horizontal="left" vertical="top" wrapText="1" readingOrder="1"/>
    </xf>
    <xf numFmtId="0" fontId="39" fillId="4" borderId="7" xfId="2" quotePrefix="1" applyFont="1" applyFill="1" applyBorder="1" applyAlignment="1">
      <alignment horizontal="left" vertical="top" wrapText="1" readingOrder="1"/>
    </xf>
    <xf numFmtId="0" fontId="41" fillId="4" borderId="0" xfId="2" applyFont="1" applyFill="1" applyBorder="1" applyAlignment="1">
      <alignment horizontal="left" vertical="top" wrapText="1" readingOrder="1"/>
    </xf>
    <xf numFmtId="0" fontId="41" fillId="4" borderId="7" xfId="2" applyFont="1" applyFill="1" applyBorder="1" applyAlignment="1">
      <alignment horizontal="left" vertical="top" wrapText="1" readingOrder="1"/>
    </xf>
    <xf numFmtId="0" fontId="15" fillId="4" borderId="0" xfId="2" applyFont="1" applyFill="1" applyBorder="1" applyAlignment="1">
      <alignment horizontal="center" vertical="center" wrapText="1"/>
    </xf>
    <xf numFmtId="0" fontId="15" fillId="4" borderId="7" xfId="2" applyFont="1" applyFill="1" applyBorder="1" applyAlignment="1">
      <alignment horizontal="center" vertical="center" wrapText="1"/>
    </xf>
    <xf numFmtId="0" fontId="39" fillId="4" borderId="9" xfId="2" quotePrefix="1" applyFont="1" applyFill="1" applyBorder="1" applyAlignment="1">
      <alignment horizontal="center" vertical="center" wrapText="1" readingOrder="1"/>
    </xf>
    <xf numFmtId="0" fontId="40" fillId="0" borderId="0" xfId="2" applyFont="1" applyBorder="1" applyAlignment="1">
      <alignment horizontal="center" vertical="top" wrapText="1" readingOrder="1"/>
    </xf>
    <xf numFmtId="0" fontId="40" fillId="0" borderId="8" xfId="0" quotePrefix="1" applyFont="1" applyBorder="1" applyAlignment="1">
      <alignment vertical="center" wrapText="1" readingOrder="1"/>
    </xf>
    <xf numFmtId="0" fontId="12" fillId="0" borderId="0" xfId="2" applyFont="1" applyFill="1" applyBorder="1" applyAlignment="1">
      <alignment vertical="top" wrapText="1"/>
    </xf>
    <xf numFmtId="0" fontId="12" fillId="7" borderId="0" xfId="0" quotePrefix="1" applyFont="1" applyFill="1" applyBorder="1" applyAlignment="1">
      <alignment horizontal="right" vertical="top" wrapText="1" readingOrder="2"/>
    </xf>
    <xf numFmtId="0" fontId="15" fillId="4" borderId="5" xfId="2" quotePrefix="1" applyFont="1" applyFill="1" applyBorder="1" applyAlignment="1">
      <alignment vertical="center" wrapText="1"/>
    </xf>
    <xf numFmtId="0" fontId="15" fillId="4" borderId="0" xfId="2" quotePrefix="1" applyFont="1" applyFill="1" applyBorder="1" applyAlignment="1">
      <alignment vertical="center" wrapText="1"/>
    </xf>
    <xf numFmtId="0" fontId="39" fillId="4" borderId="0" xfId="2" applyFont="1" applyFill="1" applyBorder="1" applyAlignment="1">
      <alignment horizontal="left" vertical="top" wrapText="1" readingOrder="1"/>
    </xf>
    <xf numFmtId="0" fontId="39" fillId="4" borderId="7" xfId="2" applyFont="1" applyFill="1" applyBorder="1" applyAlignment="1">
      <alignment horizontal="left" vertical="top" wrapText="1" readingOrder="1"/>
    </xf>
    <xf numFmtId="0" fontId="15" fillId="4" borderId="10" xfId="2" quotePrefix="1" applyFont="1" applyFill="1" applyBorder="1" applyAlignment="1">
      <alignment horizontal="center" vertical="center" wrapText="1"/>
    </xf>
    <xf numFmtId="4" fontId="34" fillId="5" borderId="3" xfId="3" quotePrefix="1" applyNumberFormat="1" applyFont="1" applyFill="1" applyBorder="1" applyAlignment="1">
      <alignment horizontal="center" vertical="center" wrapText="1"/>
    </xf>
    <xf numFmtId="4" fontId="34" fillId="5" borderId="7" xfId="3" quotePrefix="1" applyNumberFormat="1" applyFont="1" applyFill="1" applyBorder="1" applyAlignment="1">
      <alignment horizontal="center" vertical="center" wrapText="1"/>
    </xf>
    <xf numFmtId="0" fontId="28" fillId="0" borderId="0" xfId="0" applyFont="1" applyAlignment="1">
      <alignment horizontal="right" vertical="center" readingOrder="2"/>
    </xf>
    <xf numFmtId="0" fontId="31" fillId="4" borderId="5" xfId="2" applyFont="1" applyFill="1" applyBorder="1" applyAlignment="1">
      <alignment horizontal="center" vertical="center" wrapText="1"/>
    </xf>
    <xf numFmtId="0" fontId="31" fillId="4" borderId="0" xfId="2" applyFont="1" applyFill="1" applyBorder="1" applyAlignment="1">
      <alignment horizontal="center" vertical="center" wrapText="1"/>
    </xf>
    <xf numFmtId="0" fontId="31" fillId="4" borderId="7" xfId="2" applyFont="1" applyFill="1" applyBorder="1" applyAlignment="1">
      <alignment horizontal="center" vertical="center" wrapText="1"/>
    </xf>
    <xf numFmtId="0" fontId="15" fillId="4" borderId="5" xfId="2" applyNumberFormat="1" applyFont="1" applyFill="1" applyBorder="1" applyAlignment="1">
      <alignment horizontal="right" vertical="center" wrapText="1" indent="1"/>
    </xf>
    <xf numFmtId="0" fontId="15" fillId="4" borderId="0" xfId="2" applyNumberFormat="1" applyFont="1" applyFill="1" applyBorder="1" applyAlignment="1">
      <alignment horizontal="right" vertical="center" wrapText="1" indent="1"/>
    </xf>
    <xf numFmtId="0" fontId="39" fillId="4" borderId="0" xfId="2" quotePrefix="1" applyFont="1" applyFill="1" applyBorder="1" applyAlignment="1">
      <alignment horizontal="left" vertical="center" wrapText="1" indent="1" readingOrder="1"/>
    </xf>
    <xf numFmtId="0" fontId="39" fillId="4" borderId="7" xfId="2" quotePrefix="1" applyFont="1" applyFill="1" applyBorder="1" applyAlignment="1">
      <alignment horizontal="left" vertical="center" wrapText="1" indent="1" readingOrder="1"/>
    </xf>
    <xf numFmtId="0" fontId="14" fillId="0" borderId="0" xfId="0" applyFont="1" applyBorder="1" applyAlignment="1">
      <alignment horizontal="left" vertical="center" readingOrder="1"/>
    </xf>
    <xf numFmtId="0" fontId="36" fillId="0" borderId="3" xfId="2" applyFont="1" applyBorder="1" applyAlignment="1">
      <alignment horizontal="left" vertical="center" wrapText="1"/>
    </xf>
    <xf numFmtId="43" fontId="10" fillId="0" borderId="0" xfId="3" applyFont="1" applyFill="1" applyBorder="1" applyAlignment="1">
      <alignment horizontal="right" vertical="center" wrapText="1"/>
    </xf>
    <xf numFmtId="0" fontId="14" fillId="0" borderId="3" xfId="2" applyFont="1" applyBorder="1" applyAlignment="1">
      <alignment horizontal="center" vertical="center" wrapText="1" readingOrder="1"/>
    </xf>
    <xf numFmtId="0" fontId="40" fillId="0" borderId="0" xfId="2" quotePrefix="1" applyFont="1" applyBorder="1" applyAlignment="1">
      <alignment horizontal="center" vertical="center" wrapText="1" readingOrder="1"/>
    </xf>
    <xf numFmtId="0" fontId="12" fillId="0" borderId="5" xfId="0" quotePrefix="1" applyFont="1" applyBorder="1" applyAlignment="1">
      <alignment horizontal="right" readingOrder="2"/>
    </xf>
    <xf numFmtId="0" fontId="12" fillId="0" borderId="5" xfId="0" applyFont="1" applyBorder="1" applyAlignment="1">
      <alignment horizontal="right" readingOrder="2"/>
    </xf>
    <xf numFmtId="0" fontId="20" fillId="4" borderId="10" xfId="2" applyFont="1" applyFill="1" applyBorder="1" applyAlignment="1">
      <alignment horizontal="center" vertical="center" wrapText="1"/>
    </xf>
    <xf numFmtId="0" fontId="9" fillId="0" borderId="8" xfId="2" quotePrefix="1" applyFont="1" applyBorder="1" applyAlignment="1">
      <alignment horizontal="right" vertical="center" wrapText="1"/>
    </xf>
    <xf numFmtId="0" fontId="15" fillId="4" borderId="5" xfId="2" applyNumberFormat="1" applyFont="1" applyFill="1" applyBorder="1" applyAlignment="1">
      <alignment vertical="center" wrapText="1"/>
    </xf>
    <xf numFmtId="0" fontId="15" fillId="4" borderId="0" xfId="2" applyNumberFormat="1" applyFont="1" applyFill="1" applyBorder="1" applyAlignment="1">
      <alignment vertical="center" wrapText="1"/>
    </xf>
    <xf numFmtId="0" fontId="39" fillId="4" borderId="0" xfId="2" quotePrefix="1" applyFont="1" applyFill="1" applyBorder="1" applyAlignment="1">
      <alignment horizontal="left" vertical="center" wrapText="1" readingOrder="1"/>
    </xf>
    <xf numFmtId="0" fontId="39" fillId="4" borderId="7" xfId="2" quotePrefix="1" applyFont="1" applyFill="1" applyBorder="1" applyAlignment="1">
      <alignment horizontal="left" vertical="center" wrapText="1" readingOrder="1"/>
    </xf>
    <xf numFmtId="0" fontId="20" fillId="4" borderId="5" xfId="2" quotePrefix="1" applyNumberFormat="1" applyFont="1" applyFill="1" applyBorder="1" applyAlignment="1">
      <alignment vertical="center" wrapText="1"/>
    </xf>
    <xf numFmtId="0" fontId="20" fillId="4" borderId="0" xfId="2" quotePrefix="1" applyNumberFormat="1" applyFont="1" applyFill="1" applyBorder="1" applyAlignment="1">
      <alignment vertical="center" wrapText="1"/>
    </xf>
    <xf numFmtId="0" fontId="41" fillId="4" borderId="9" xfId="2" applyFont="1" applyFill="1" applyBorder="1" applyAlignment="1">
      <alignment horizontal="center" vertical="center" wrapText="1" readingOrder="1"/>
    </xf>
    <xf numFmtId="0" fontId="14" fillId="0" borderId="5" xfId="0" applyFont="1" applyBorder="1" applyAlignment="1">
      <alignment horizontal="left" wrapText="1" readingOrder="1"/>
    </xf>
    <xf numFmtId="0" fontId="41" fillId="4" borderId="0" xfId="2" applyNumberFormat="1" applyFont="1" applyFill="1" applyBorder="1" applyAlignment="1">
      <alignment horizontal="left" vertical="center" wrapText="1" readingOrder="1"/>
    </xf>
    <xf numFmtId="0" fontId="41" fillId="4" borderId="7" xfId="2" applyNumberFormat="1" applyFont="1" applyFill="1" applyBorder="1" applyAlignment="1">
      <alignment horizontal="left" vertical="center" wrapText="1" readingOrder="1"/>
    </xf>
    <xf numFmtId="0" fontId="12" fillId="0" borderId="0" xfId="2" applyFont="1" applyBorder="1" applyAlignment="1">
      <alignment horizontal="right" vertical="center" wrapText="1" indent="1"/>
    </xf>
    <xf numFmtId="0" fontId="12" fillId="0" borderId="0" xfId="2" applyFont="1" applyFill="1" applyBorder="1" applyAlignment="1">
      <alignment horizontal="right" vertical="center" wrapText="1"/>
    </xf>
    <xf numFmtId="0" fontId="20" fillId="4" borderId="5" xfId="2" applyNumberFormat="1" applyFont="1" applyFill="1" applyBorder="1" applyAlignment="1">
      <alignment vertical="center" wrapText="1"/>
    </xf>
    <xf numFmtId="0" fontId="20" fillId="4" borderId="0" xfId="2" applyNumberFormat="1" applyFont="1" applyFill="1" applyBorder="1" applyAlignment="1">
      <alignment vertical="center" wrapText="1"/>
    </xf>
    <xf numFmtId="0" fontId="40" fillId="0" borderId="0" xfId="2" applyFont="1" applyBorder="1" applyAlignment="1">
      <alignment horizontal="center" vertical="center" wrapText="1" readingOrder="1"/>
    </xf>
    <xf numFmtId="0" fontId="41" fillId="4" borderId="2" xfId="2" applyFont="1" applyFill="1" applyBorder="1" applyAlignment="1">
      <alignment horizontal="center" vertical="center" wrapText="1" readingOrder="1"/>
    </xf>
    <xf numFmtId="0" fontId="39" fillId="4" borderId="9" xfId="2" applyFont="1" applyFill="1" applyBorder="1" applyAlignment="1">
      <alignment horizontal="center" vertical="center" wrapText="1" readingOrder="1"/>
    </xf>
    <xf numFmtId="0" fontId="20" fillId="4" borderId="5" xfId="2" applyFont="1" applyFill="1" applyBorder="1" applyAlignment="1">
      <alignment horizontal="center" vertical="center" wrapText="1"/>
    </xf>
    <xf numFmtId="0" fontId="20" fillId="4" borderId="0" xfId="2" applyFont="1" applyFill="1" applyBorder="1" applyAlignment="1">
      <alignment horizontal="center" vertical="center" wrapText="1"/>
    </xf>
    <xf numFmtId="0" fontId="20" fillId="4" borderId="7" xfId="2" applyFont="1" applyFill="1" applyBorder="1" applyAlignment="1">
      <alignment horizontal="center" vertical="center" wrapText="1"/>
    </xf>
    <xf numFmtId="0" fontId="12" fillId="0" borderId="0" xfId="0" applyFont="1" applyAlignment="1">
      <alignment horizontal="right" vertical="center" wrapText="1" readingOrder="2"/>
    </xf>
    <xf numFmtId="0" fontId="14" fillId="0" borderId="0" xfId="2" applyFont="1" applyBorder="1" applyAlignment="1">
      <alignment horizontal="left" vertical="center" wrapText="1" readingOrder="1"/>
    </xf>
    <xf numFmtId="4" fontId="34" fillId="5" borderId="0" xfId="3" quotePrefix="1" applyNumberFormat="1" applyFont="1" applyFill="1" applyBorder="1" applyAlignment="1">
      <alignment horizontal="center" vertical="center" wrapText="1"/>
    </xf>
  </cellXfs>
  <cellStyles count="6">
    <cellStyle name="Comma" xfId="1" builtinId="3"/>
    <cellStyle name="Comma 2" xfId="3"/>
    <cellStyle name="Comma 3" xfId="5"/>
    <cellStyle name="Normal" xfId="0" builtinId="0"/>
    <cellStyle name="Normal 2" xfId="2"/>
    <cellStyle name="Normal 3" xfId="4"/>
  </cellStyles>
  <dxfs count="0"/>
  <tableStyles count="0" defaultTableStyle="TableStyleMedium9" defaultPivotStyle="PivotStyleLight16"/>
  <colors>
    <mruColors>
      <color rgb="FFFFCCFF"/>
      <color rgb="FF050E65"/>
      <color rgb="FF080070"/>
      <color rgb="FF632523"/>
      <color rgb="FFFEF4FE"/>
      <color rgb="FF6600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theme="3" tint="0.39997558519241921"/>
  </sheetPr>
  <dimension ref="A1:T40"/>
  <sheetViews>
    <sheetView rightToLeft="1" tabSelected="1" view="pageBreakPreview" zoomScaleSheetLayoutView="100" workbookViewId="0">
      <selection activeCell="O1" sqref="O1:O1048576"/>
    </sheetView>
  </sheetViews>
  <sheetFormatPr defaultColWidth="9.140625" defaultRowHeight="15" x14ac:dyDescent="0.25"/>
  <cols>
    <col min="1" max="1" width="8.5703125" style="1" customWidth="1"/>
    <col min="2" max="2" width="9.42578125" style="1" customWidth="1"/>
    <col min="3" max="3" width="12.140625" style="1" customWidth="1"/>
    <col min="4" max="4" width="12.42578125" style="1" customWidth="1"/>
    <col min="5" max="5" width="6.42578125" style="1" customWidth="1"/>
    <col min="6" max="6" width="5.42578125" style="1" customWidth="1"/>
    <col min="7" max="7" width="0.85546875" style="1" customWidth="1"/>
    <col min="8" max="8" width="12.140625" style="1" customWidth="1"/>
    <col min="9" max="9" width="12.42578125" style="1" customWidth="1"/>
    <col min="10" max="10" width="6.140625" style="1" customWidth="1"/>
    <col min="11" max="11" width="5.5703125" style="1" customWidth="1"/>
    <col min="12" max="12" width="6.42578125" style="1" customWidth="1"/>
    <col min="13" max="13" width="12.5703125" style="1" customWidth="1"/>
    <col min="14" max="14" width="12.140625" style="1" customWidth="1"/>
    <col min="15" max="15" width="0" style="1" hidden="1" customWidth="1"/>
    <col min="16" max="17" width="11.140625" style="1" customWidth="1"/>
    <col min="18" max="18" width="9.5703125" style="1" bestFit="1" customWidth="1"/>
    <col min="19" max="19" width="9.42578125" style="1" bestFit="1" customWidth="1"/>
    <col min="20" max="20" width="10" style="1" customWidth="1"/>
    <col min="21" max="16384" width="9.140625" style="1"/>
  </cols>
  <sheetData>
    <row r="1" spans="1:20" ht="35.1" customHeight="1" x14ac:dyDescent="0.25">
      <c r="A1" s="298" t="s">
        <v>171</v>
      </c>
      <c r="B1" s="298"/>
      <c r="C1" s="298"/>
      <c r="D1" s="298"/>
      <c r="E1" s="298"/>
      <c r="F1" s="298"/>
      <c r="G1" s="298"/>
      <c r="H1" s="298"/>
      <c r="I1" s="298"/>
      <c r="J1" s="298"/>
      <c r="K1" s="298"/>
      <c r="L1" s="298"/>
      <c r="M1" s="298"/>
      <c r="N1" s="114"/>
      <c r="O1" s="114"/>
    </row>
    <row r="2" spans="1:20" ht="50.1" customHeight="1" x14ac:dyDescent="0.25">
      <c r="A2" s="308" t="s">
        <v>207</v>
      </c>
      <c r="B2" s="308"/>
      <c r="C2" s="308"/>
      <c r="D2" s="308"/>
      <c r="E2" s="308"/>
      <c r="F2" s="308"/>
      <c r="G2" s="308"/>
      <c r="H2" s="308"/>
      <c r="I2" s="308"/>
      <c r="J2" s="308"/>
      <c r="K2" s="308"/>
      <c r="L2" s="308"/>
      <c r="M2" s="308"/>
      <c r="N2" s="102"/>
    </row>
    <row r="3" spans="1:20" ht="30" customHeight="1" thickBot="1" x14ac:dyDescent="0.3">
      <c r="A3" s="303" t="s">
        <v>172</v>
      </c>
      <c r="B3" s="303"/>
      <c r="C3" s="113"/>
      <c r="D3" s="113"/>
      <c r="E3" s="113"/>
      <c r="F3" s="113"/>
      <c r="G3" s="113"/>
      <c r="H3" s="113"/>
      <c r="I3" s="113"/>
      <c r="J3" s="113"/>
      <c r="K3" s="113"/>
      <c r="L3" s="113"/>
      <c r="M3" s="151" t="s">
        <v>173</v>
      </c>
      <c r="N3" s="112"/>
    </row>
    <row r="4" spans="1:20" ht="30" customHeight="1" thickTop="1" x14ac:dyDescent="0.25">
      <c r="A4" s="304" t="s">
        <v>3</v>
      </c>
      <c r="B4" s="304" t="s">
        <v>122</v>
      </c>
      <c r="C4" s="302" t="s">
        <v>95</v>
      </c>
      <c r="D4" s="302"/>
      <c r="E4" s="302"/>
      <c r="F4" s="302"/>
      <c r="G4" s="42"/>
      <c r="H4" s="302" t="s">
        <v>96</v>
      </c>
      <c r="I4" s="302"/>
      <c r="J4" s="302"/>
      <c r="K4" s="302"/>
      <c r="L4" s="302"/>
      <c r="M4" s="295" t="s">
        <v>94</v>
      </c>
      <c r="N4" s="104"/>
      <c r="O4" s="10"/>
      <c r="P4" s="10"/>
      <c r="Q4" s="8"/>
    </row>
    <row r="5" spans="1:20" ht="30" customHeight="1" x14ac:dyDescent="0.25">
      <c r="A5" s="305"/>
      <c r="B5" s="305"/>
      <c r="C5" s="307" t="s">
        <v>204</v>
      </c>
      <c r="D5" s="307"/>
      <c r="E5" s="307"/>
      <c r="F5" s="307"/>
      <c r="G5" s="116"/>
      <c r="H5" s="307" t="s">
        <v>205</v>
      </c>
      <c r="I5" s="307"/>
      <c r="J5" s="307"/>
      <c r="K5" s="307"/>
      <c r="L5" s="307"/>
      <c r="M5" s="296"/>
      <c r="N5" s="105"/>
      <c r="O5" s="8"/>
      <c r="P5" s="8"/>
      <c r="Q5" s="8"/>
    </row>
    <row r="6" spans="1:20" ht="35.1" customHeight="1" x14ac:dyDescent="0.25">
      <c r="A6" s="305"/>
      <c r="B6" s="296" t="s">
        <v>238</v>
      </c>
      <c r="C6" s="241" t="s">
        <v>162</v>
      </c>
      <c r="D6" s="241" t="s">
        <v>163</v>
      </c>
      <c r="E6" s="241" t="s">
        <v>4</v>
      </c>
      <c r="F6" s="241" t="s">
        <v>5</v>
      </c>
      <c r="G6" s="240"/>
      <c r="H6" s="241" t="s">
        <v>164</v>
      </c>
      <c r="I6" s="241" t="s">
        <v>163</v>
      </c>
      <c r="J6" s="202" t="s">
        <v>4</v>
      </c>
      <c r="K6" s="202" t="s">
        <v>5</v>
      </c>
      <c r="L6" s="202" t="s">
        <v>0</v>
      </c>
      <c r="M6" s="296"/>
      <c r="N6" s="106"/>
      <c r="O6" s="2"/>
      <c r="P6" s="2"/>
      <c r="Q6" s="83"/>
      <c r="R6" s="83"/>
      <c r="S6" s="84"/>
      <c r="T6" s="101"/>
    </row>
    <row r="7" spans="1:20" ht="35.1" customHeight="1" x14ac:dyDescent="0.25">
      <c r="A7" s="306"/>
      <c r="B7" s="297"/>
      <c r="C7" s="242" t="s">
        <v>160</v>
      </c>
      <c r="D7" s="243" t="s">
        <v>161</v>
      </c>
      <c r="E7" s="242" t="s">
        <v>124</v>
      </c>
      <c r="F7" s="242" t="s">
        <v>125</v>
      </c>
      <c r="G7" s="240"/>
      <c r="H7" s="242" t="s">
        <v>160</v>
      </c>
      <c r="I7" s="243" t="s">
        <v>161</v>
      </c>
      <c r="J7" s="242" t="s">
        <v>124</v>
      </c>
      <c r="K7" s="242" t="s">
        <v>125</v>
      </c>
      <c r="L7" s="242" t="s">
        <v>93</v>
      </c>
      <c r="M7" s="297"/>
      <c r="N7" s="105"/>
      <c r="O7" s="117"/>
      <c r="P7" s="117"/>
      <c r="Q7" s="81"/>
      <c r="R7" s="81"/>
      <c r="S7" s="82"/>
      <c r="T7" s="101"/>
    </row>
    <row r="8" spans="1:20" s="50" customFormat="1" ht="24.95" customHeight="1" x14ac:dyDescent="0.25">
      <c r="A8" s="55" t="s">
        <v>14</v>
      </c>
      <c r="B8" s="62">
        <v>9</v>
      </c>
      <c r="C8" s="62">
        <v>3</v>
      </c>
      <c r="D8" s="62">
        <v>0</v>
      </c>
      <c r="E8" s="62">
        <v>6</v>
      </c>
      <c r="F8" s="62">
        <v>0</v>
      </c>
      <c r="G8" s="57"/>
      <c r="H8" s="66">
        <f t="shared" ref="H8:H22" si="0">C8/B8*100</f>
        <v>33.333333333333329</v>
      </c>
      <c r="I8" s="120">
        <f t="shared" ref="I8:I22" si="1">D8/B8*100</f>
        <v>0</v>
      </c>
      <c r="J8" s="120">
        <f t="shared" ref="J8:J13" si="2">E8/B8*100</f>
        <v>66.666666666666657</v>
      </c>
      <c r="K8" s="120">
        <f t="shared" ref="K8:K10" si="3">F8/B8*100</f>
        <v>0</v>
      </c>
      <c r="L8" s="66">
        <f t="shared" ref="L8:L23" si="4">SUM(H8:K8)</f>
        <v>99.999999999999986</v>
      </c>
      <c r="M8" s="153" t="s">
        <v>99</v>
      </c>
      <c r="N8" s="60"/>
      <c r="O8" s="49">
        <f>SUM(C8:F8)</f>
        <v>9</v>
      </c>
      <c r="P8" s="49"/>
      <c r="Q8" s="85"/>
      <c r="R8" s="86"/>
      <c r="S8" s="85"/>
      <c r="T8" s="86"/>
    </row>
    <row r="9" spans="1:20" s="50" customFormat="1" ht="24.95" customHeight="1" x14ac:dyDescent="0.25">
      <c r="A9" s="61" t="s">
        <v>15</v>
      </c>
      <c r="B9" s="56">
        <v>5</v>
      </c>
      <c r="C9" s="60">
        <v>4</v>
      </c>
      <c r="D9" s="56">
        <v>0</v>
      </c>
      <c r="E9" s="56">
        <v>1</v>
      </c>
      <c r="F9" s="56">
        <v>0</v>
      </c>
      <c r="G9" s="56"/>
      <c r="H9" s="58">
        <f t="shared" si="0"/>
        <v>80</v>
      </c>
      <c r="I9" s="59">
        <f t="shared" si="1"/>
        <v>0</v>
      </c>
      <c r="J9" s="58">
        <f t="shared" si="2"/>
        <v>20</v>
      </c>
      <c r="K9" s="59">
        <f t="shared" si="3"/>
        <v>0</v>
      </c>
      <c r="L9" s="58">
        <f t="shared" si="4"/>
        <v>100</v>
      </c>
      <c r="M9" s="154" t="s">
        <v>100</v>
      </c>
      <c r="N9" s="60"/>
      <c r="O9" s="49">
        <f t="shared" ref="O9:O22" si="5">SUM(C9:F9)</f>
        <v>5</v>
      </c>
      <c r="P9" s="49"/>
      <c r="Q9" s="85"/>
      <c r="R9" s="86"/>
      <c r="S9" s="85"/>
      <c r="T9" s="86"/>
    </row>
    <row r="10" spans="1:20" s="73" customFormat="1" ht="24.95" customHeight="1" x14ac:dyDescent="0.25">
      <c r="A10" s="61" t="s">
        <v>16</v>
      </c>
      <c r="B10" s="56">
        <v>11</v>
      </c>
      <c r="C10" s="60">
        <v>10</v>
      </c>
      <c r="D10" s="60">
        <v>1</v>
      </c>
      <c r="E10" s="56">
        <v>0</v>
      </c>
      <c r="F10" s="56">
        <v>0</v>
      </c>
      <c r="G10" s="62"/>
      <c r="H10" s="59">
        <f t="shared" si="0"/>
        <v>90.909090909090907</v>
      </c>
      <c r="I10" s="59">
        <f t="shared" si="1"/>
        <v>9.0909090909090917</v>
      </c>
      <c r="J10" s="59">
        <f t="shared" si="2"/>
        <v>0</v>
      </c>
      <c r="K10" s="59">
        <f t="shared" si="3"/>
        <v>0</v>
      </c>
      <c r="L10" s="58">
        <f t="shared" si="4"/>
        <v>100</v>
      </c>
      <c r="M10" s="154" t="s">
        <v>101</v>
      </c>
      <c r="N10" s="60"/>
      <c r="O10" s="49">
        <f t="shared" si="5"/>
        <v>11</v>
      </c>
      <c r="P10" s="60"/>
      <c r="Q10" s="203"/>
      <c r="R10" s="203"/>
      <c r="S10" s="203"/>
      <c r="T10" s="204"/>
    </row>
    <row r="11" spans="1:20" s="207" customFormat="1" ht="24.95" customHeight="1" x14ac:dyDescent="0.25">
      <c r="A11" s="61" t="s">
        <v>17</v>
      </c>
      <c r="B11" s="63">
        <v>10</v>
      </c>
      <c r="C11" s="63">
        <v>7</v>
      </c>
      <c r="D11" s="63">
        <v>2</v>
      </c>
      <c r="E11" s="63">
        <v>1</v>
      </c>
      <c r="F11" s="63">
        <v>0</v>
      </c>
      <c r="G11" s="64"/>
      <c r="H11" s="58">
        <f t="shared" si="0"/>
        <v>70</v>
      </c>
      <c r="I11" s="59">
        <f t="shared" si="1"/>
        <v>20</v>
      </c>
      <c r="J11" s="58">
        <f t="shared" si="2"/>
        <v>10</v>
      </c>
      <c r="K11" s="59">
        <f>F11/B11*100</f>
        <v>0</v>
      </c>
      <c r="L11" s="58">
        <f t="shared" si="4"/>
        <v>100</v>
      </c>
      <c r="M11" s="154" t="s">
        <v>102</v>
      </c>
      <c r="N11" s="52"/>
      <c r="O11" s="49">
        <f t="shared" si="5"/>
        <v>10</v>
      </c>
      <c r="P11" s="60"/>
      <c r="Q11" s="203"/>
      <c r="R11" s="203"/>
      <c r="S11" s="203"/>
      <c r="T11" s="206"/>
    </row>
    <row r="12" spans="1:20" s="73" customFormat="1" ht="24.95" customHeight="1" x14ac:dyDescent="0.25">
      <c r="A12" s="61" t="s">
        <v>18</v>
      </c>
      <c r="B12" s="56">
        <v>7</v>
      </c>
      <c r="C12" s="60">
        <v>1</v>
      </c>
      <c r="D12" s="60">
        <v>4</v>
      </c>
      <c r="E12" s="56">
        <v>2</v>
      </c>
      <c r="F12" s="56">
        <v>0</v>
      </c>
      <c r="G12" s="56"/>
      <c r="H12" s="58">
        <f t="shared" si="0"/>
        <v>14.285714285714285</v>
      </c>
      <c r="I12" s="59">
        <f t="shared" si="1"/>
        <v>57.142857142857139</v>
      </c>
      <c r="J12" s="59">
        <f t="shared" si="2"/>
        <v>28.571428571428569</v>
      </c>
      <c r="K12" s="59">
        <f t="shared" ref="K12:K22" si="6">F12/B12*100</f>
        <v>0</v>
      </c>
      <c r="L12" s="58">
        <f t="shared" si="4"/>
        <v>99.999999999999986</v>
      </c>
      <c r="M12" s="154" t="s">
        <v>103</v>
      </c>
      <c r="N12" s="52"/>
      <c r="O12" s="49">
        <f t="shared" si="5"/>
        <v>7</v>
      </c>
      <c r="P12" s="60"/>
      <c r="Q12" s="203"/>
      <c r="R12" s="204"/>
      <c r="S12" s="203"/>
      <c r="T12" s="204"/>
    </row>
    <row r="13" spans="1:20" s="73" customFormat="1" ht="24.95" customHeight="1" x14ac:dyDescent="0.25">
      <c r="A13" s="61" t="s">
        <v>19</v>
      </c>
      <c r="B13" s="56">
        <v>11</v>
      </c>
      <c r="C13" s="60">
        <v>8</v>
      </c>
      <c r="D13" s="60">
        <v>2</v>
      </c>
      <c r="E13" s="56">
        <v>1</v>
      </c>
      <c r="F13" s="56">
        <v>0</v>
      </c>
      <c r="G13" s="62"/>
      <c r="H13" s="58">
        <f>C13/B13*100</f>
        <v>72.727272727272734</v>
      </c>
      <c r="I13" s="59">
        <f>D13/B13*100</f>
        <v>18.181818181818183</v>
      </c>
      <c r="J13" s="59">
        <f t="shared" si="2"/>
        <v>9.0909090909090917</v>
      </c>
      <c r="K13" s="59">
        <f t="shared" si="6"/>
        <v>0</v>
      </c>
      <c r="L13" s="58">
        <f t="shared" si="4"/>
        <v>100.00000000000001</v>
      </c>
      <c r="M13" s="154" t="s">
        <v>104</v>
      </c>
      <c r="N13" s="52"/>
      <c r="O13" s="49">
        <f t="shared" si="5"/>
        <v>11</v>
      </c>
      <c r="P13" s="60"/>
      <c r="Q13" s="203"/>
      <c r="R13" s="204"/>
      <c r="S13" s="203"/>
      <c r="T13" s="204"/>
    </row>
    <row r="14" spans="1:20" s="73" customFormat="1" ht="24.95" customHeight="1" x14ac:dyDescent="0.25">
      <c r="A14" s="61" t="s">
        <v>20</v>
      </c>
      <c r="B14" s="56">
        <v>3</v>
      </c>
      <c r="C14" s="60">
        <v>2</v>
      </c>
      <c r="D14" s="60">
        <v>1</v>
      </c>
      <c r="E14" s="56">
        <v>0</v>
      </c>
      <c r="F14" s="56">
        <v>0</v>
      </c>
      <c r="G14" s="62"/>
      <c r="H14" s="58">
        <f t="shared" si="0"/>
        <v>66.666666666666657</v>
      </c>
      <c r="I14" s="59">
        <f t="shared" si="1"/>
        <v>33.333333333333329</v>
      </c>
      <c r="J14" s="59">
        <f t="shared" ref="J14:J16" si="7">E14/B14*100</f>
        <v>0</v>
      </c>
      <c r="K14" s="59">
        <f t="shared" si="6"/>
        <v>0</v>
      </c>
      <c r="L14" s="58">
        <f t="shared" si="4"/>
        <v>99.999999999999986</v>
      </c>
      <c r="M14" s="154" t="s">
        <v>105</v>
      </c>
      <c r="N14" s="52"/>
      <c r="O14" s="49">
        <f t="shared" si="5"/>
        <v>3</v>
      </c>
      <c r="P14" s="60"/>
      <c r="Q14" s="203"/>
      <c r="R14" s="204"/>
      <c r="S14" s="203"/>
      <c r="T14" s="204"/>
    </row>
    <row r="15" spans="1:20" s="73" customFormat="1" ht="24.95" customHeight="1" x14ac:dyDescent="0.25">
      <c r="A15" s="61" t="s">
        <v>21</v>
      </c>
      <c r="B15" s="56">
        <v>5</v>
      </c>
      <c r="C15" s="60">
        <v>2</v>
      </c>
      <c r="D15" s="60">
        <v>3</v>
      </c>
      <c r="E15" s="56">
        <v>0</v>
      </c>
      <c r="F15" s="56">
        <v>0</v>
      </c>
      <c r="G15" s="62"/>
      <c r="H15" s="58">
        <f t="shared" si="0"/>
        <v>40</v>
      </c>
      <c r="I15" s="59">
        <f t="shared" si="1"/>
        <v>60</v>
      </c>
      <c r="J15" s="59">
        <f t="shared" si="7"/>
        <v>0</v>
      </c>
      <c r="K15" s="59">
        <f t="shared" si="6"/>
        <v>0</v>
      </c>
      <c r="L15" s="58">
        <f t="shared" si="4"/>
        <v>100</v>
      </c>
      <c r="M15" s="154" t="s">
        <v>106</v>
      </c>
      <c r="N15" s="52"/>
      <c r="O15" s="49">
        <f t="shared" si="5"/>
        <v>5</v>
      </c>
      <c r="P15" s="60"/>
      <c r="Q15" s="203"/>
      <c r="R15" s="204"/>
      <c r="S15" s="203"/>
      <c r="T15" s="204"/>
    </row>
    <row r="16" spans="1:20" s="73" customFormat="1" ht="24.95" customHeight="1" x14ac:dyDescent="0.25">
      <c r="A16" s="61" t="s">
        <v>22</v>
      </c>
      <c r="B16" s="56">
        <v>8</v>
      </c>
      <c r="C16" s="60">
        <v>7</v>
      </c>
      <c r="D16" s="60">
        <v>1</v>
      </c>
      <c r="E16" s="56">
        <v>0</v>
      </c>
      <c r="F16" s="56">
        <v>0</v>
      </c>
      <c r="G16" s="62"/>
      <c r="H16" s="58">
        <f t="shared" si="0"/>
        <v>87.5</v>
      </c>
      <c r="I16" s="59">
        <f t="shared" si="1"/>
        <v>12.5</v>
      </c>
      <c r="J16" s="59">
        <f t="shared" si="7"/>
        <v>0</v>
      </c>
      <c r="K16" s="59">
        <f t="shared" si="6"/>
        <v>0</v>
      </c>
      <c r="L16" s="58">
        <f t="shared" si="4"/>
        <v>100</v>
      </c>
      <c r="M16" s="154" t="s">
        <v>107</v>
      </c>
      <c r="N16" s="52"/>
      <c r="O16" s="49">
        <f t="shared" si="5"/>
        <v>8</v>
      </c>
      <c r="P16" s="60"/>
      <c r="Q16" s="203"/>
      <c r="R16" s="204"/>
      <c r="S16" s="203"/>
      <c r="T16" s="204"/>
    </row>
    <row r="17" spans="1:20" s="73" customFormat="1" ht="24.95" customHeight="1" x14ac:dyDescent="0.25">
      <c r="A17" s="61" t="s">
        <v>23</v>
      </c>
      <c r="B17" s="56">
        <v>5</v>
      </c>
      <c r="C17" s="60">
        <v>2</v>
      </c>
      <c r="D17" s="56">
        <v>0</v>
      </c>
      <c r="E17" s="56">
        <v>3</v>
      </c>
      <c r="F17" s="56">
        <v>0</v>
      </c>
      <c r="G17" s="62"/>
      <c r="H17" s="58">
        <f t="shared" si="0"/>
        <v>40</v>
      </c>
      <c r="I17" s="59">
        <f t="shared" si="1"/>
        <v>0</v>
      </c>
      <c r="J17" s="58">
        <f t="shared" ref="J17:J22" si="8">E17/B17*100</f>
        <v>60</v>
      </c>
      <c r="K17" s="59">
        <f t="shared" si="6"/>
        <v>0</v>
      </c>
      <c r="L17" s="58">
        <f t="shared" si="4"/>
        <v>100</v>
      </c>
      <c r="M17" s="154" t="s">
        <v>108</v>
      </c>
      <c r="N17" s="52"/>
      <c r="O17" s="49">
        <f t="shared" si="5"/>
        <v>5</v>
      </c>
      <c r="P17" s="60"/>
      <c r="Q17" s="203"/>
      <c r="R17" s="204"/>
      <c r="S17" s="203"/>
      <c r="T17" s="204"/>
    </row>
    <row r="18" spans="1:20" s="73" customFormat="1" ht="24.95" customHeight="1" x14ac:dyDescent="0.25">
      <c r="A18" s="61" t="s">
        <v>24</v>
      </c>
      <c r="B18" s="56">
        <v>10</v>
      </c>
      <c r="C18" s="60">
        <v>8</v>
      </c>
      <c r="D18" s="56">
        <v>0</v>
      </c>
      <c r="E18" s="56">
        <v>2</v>
      </c>
      <c r="F18" s="56">
        <v>0</v>
      </c>
      <c r="G18" s="62"/>
      <c r="H18" s="58">
        <f t="shared" si="0"/>
        <v>80</v>
      </c>
      <c r="I18" s="59">
        <f t="shared" si="1"/>
        <v>0</v>
      </c>
      <c r="J18" s="59">
        <f t="shared" si="8"/>
        <v>20</v>
      </c>
      <c r="K18" s="59">
        <f t="shared" si="6"/>
        <v>0</v>
      </c>
      <c r="L18" s="58">
        <f t="shared" si="4"/>
        <v>100</v>
      </c>
      <c r="M18" s="154" t="s">
        <v>109</v>
      </c>
      <c r="N18" s="52"/>
      <c r="O18" s="49">
        <f t="shared" si="5"/>
        <v>10</v>
      </c>
      <c r="P18" s="60"/>
      <c r="Q18" s="203"/>
      <c r="R18" s="204"/>
      <c r="S18" s="203"/>
      <c r="T18" s="204"/>
    </row>
    <row r="19" spans="1:20" s="73" customFormat="1" ht="24.95" customHeight="1" x14ac:dyDescent="0.25">
      <c r="A19" s="61" t="s">
        <v>25</v>
      </c>
      <c r="B19" s="56">
        <v>5</v>
      </c>
      <c r="C19" s="60">
        <v>3</v>
      </c>
      <c r="D19" s="56">
        <v>2</v>
      </c>
      <c r="E19" s="56">
        <v>0</v>
      </c>
      <c r="F19" s="56">
        <v>0</v>
      </c>
      <c r="G19" s="62"/>
      <c r="H19" s="58">
        <f t="shared" si="0"/>
        <v>60</v>
      </c>
      <c r="I19" s="59">
        <f t="shared" si="1"/>
        <v>40</v>
      </c>
      <c r="J19" s="59">
        <f t="shared" si="8"/>
        <v>0</v>
      </c>
      <c r="K19" s="59">
        <f t="shared" si="6"/>
        <v>0</v>
      </c>
      <c r="L19" s="58">
        <f t="shared" si="4"/>
        <v>100</v>
      </c>
      <c r="M19" s="154" t="s">
        <v>110</v>
      </c>
      <c r="N19" s="52"/>
      <c r="O19" s="49">
        <f t="shared" si="5"/>
        <v>5</v>
      </c>
      <c r="P19" s="60"/>
      <c r="Q19" s="203"/>
      <c r="R19" s="204"/>
      <c r="S19" s="203"/>
      <c r="T19" s="204"/>
    </row>
    <row r="20" spans="1:20" s="73" customFormat="1" ht="24.95" customHeight="1" x14ac:dyDescent="0.25">
      <c r="A20" s="61" t="s">
        <v>26</v>
      </c>
      <c r="B20" s="56">
        <v>11</v>
      </c>
      <c r="C20" s="60">
        <v>10</v>
      </c>
      <c r="D20" s="60">
        <v>1</v>
      </c>
      <c r="E20" s="56">
        <v>0</v>
      </c>
      <c r="F20" s="56">
        <v>0</v>
      </c>
      <c r="G20" s="62"/>
      <c r="H20" s="58">
        <f t="shared" si="0"/>
        <v>90.909090909090907</v>
      </c>
      <c r="I20" s="59">
        <f t="shared" si="1"/>
        <v>9.0909090909090917</v>
      </c>
      <c r="J20" s="59">
        <f t="shared" si="8"/>
        <v>0</v>
      </c>
      <c r="K20" s="59">
        <f t="shared" si="6"/>
        <v>0</v>
      </c>
      <c r="L20" s="58">
        <f t="shared" si="4"/>
        <v>100</v>
      </c>
      <c r="M20" s="154" t="s">
        <v>111</v>
      </c>
      <c r="N20" s="52"/>
      <c r="O20" s="49">
        <f t="shared" si="5"/>
        <v>11</v>
      </c>
      <c r="P20" s="60"/>
      <c r="Q20" s="203"/>
      <c r="R20" s="212"/>
      <c r="S20" s="203"/>
      <c r="T20" s="204"/>
    </row>
    <row r="21" spans="1:20" s="73" customFormat="1" ht="24.95" customHeight="1" x14ac:dyDescent="0.25">
      <c r="A21" s="213" t="s">
        <v>27</v>
      </c>
      <c r="B21" s="56">
        <v>8</v>
      </c>
      <c r="C21" s="60">
        <v>7</v>
      </c>
      <c r="D21" s="56">
        <v>0</v>
      </c>
      <c r="E21" s="56">
        <v>1</v>
      </c>
      <c r="F21" s="56">
        <v>0</v>
      </c>
      <c r="G21" s="62"/>
      <c r="H21" s="58">
        <f t="shared" si="0"/>
        <v>87.5</v>
      </c>
      <c r="I21" s="59">
        <f t="shared" si="1"/>
        <v>0</v>
      </c>
      <c r="J21" s="59">
        <f t="shared" si="8"/>
        <v>12.5</v>
      </c>
      <c r="K21" s="59">
        <f t="shared" si="6"/>
        <v>0</v>
      </c>
      <c r="L21" s="58">
        <f t="shared" si="4"/>
        <v>100</v>
      </c>
      <c r="M21" s="214" t="s">
        <v>112</v>
      </c>
      <c r="N21" s="52"/>
      <c r="O21" s="49">
        <f t="shared" si="5"/>
        <v>8</v>
      </c>
      <c r="P21" s="60"/>
      <c r="Q21" s="203"/>
      <c r="R21" s="212"/>
      <c r="S21" s="203"/>
      <c r="T21" s="204"/>
    </row>
    <row r="22" spans="1:20" s="73" customFormat="1" ht="24.95" customHeight="1" x14ac:dyDescent="0.25">
      <c r="A22" s="219" t="s">
        <v>28</v>
      </c>
      <c r="B22" s="220">
        <v>6</v>
      </c>
      <c r="C22" s="217">
        <v>4</v>
      </c>
      <c r="D22" s="56">
        <v>0</v>
      </c>
      <c r="E22" s="56">
        <v>2</v>
      </c>
      <c r="F22" s="56">
        <v>0</v>
      </c>
      <c r="G22" s="65"/>
      <c r="H22" s="216">
        <f t="shared" si="0"/>
        <v>66.666666666666657</v>
      </c>
      <c r="I22" s="59">
        <f t="shared" si="1"/>
        <v>0</v>
      </c>
      <c r="J22" s="216">
        <f t="shared" si="8"/>
        <v>33.333333333333329</v>
      </c>
      <c r="K22" s="59">
        <f t="shared" si="6"/>
        <v>0</v>
      </c>
      <c r="L22" s="216">
        <f t="shared" si="4"/>
        <v>99.999999999999986</v>
      </c>
      <c r="M22" s="221" t="s">
        <v>113</v>
      </c>
      <c r="N22" s="52"/>
      <c r="O22" s="49">
        <f t="shared" si="5"/>
        <v>6</v>
      </c>
      <c r="P22" s="60"/>
      <c r="Q22" s="222"/>
      <c r="R22" s="204"/>
      <c r="S22" s="203"/>
      <c r="T22" s="204"/>
    </row>
    <row r="23" spans="1:20" ht="24.95" customHeight="1" thickBot="1" x14ac:dyDescent="0.3">
      <c r="A23" s="32" t="s">
        <v>49</v>
      </c>
      <c r="B23" s="37">
        <f>SUM(B8:B22)</f>
        <v>114</v>
      </c>
      <c r="C23" s="33">
        <f>SUM(C8:C22)</f>
        <v>78</v>
      </c>
      <c r="D23" s="33">
        <f>SUM(D8:D22)</f>
        <v>17</v>
      </c>
      <c r="E23" s="37">
        <f>SUM(E8:E22)</f>
        <v>19</v>
      </c>
      <c r="F23" s="37">
        <f>SUM(F8:F22)</f>
        <v>0</v>
      </c>
      <c r="G23" s="37"/>
      <c r="H23" s="35">
        <f>C23/B23*100</f>
        <v>68.421052631578945</v>
      </c>
      <c r="I23" s="35">
        <f>D23/B23*100</f>
        <v>14.912280701754385</v>
      </c>
      <c r="J23" s="35">
        <f>E23/B23*100</f>
        <v>16.666666666666664</v>
      </c>
      <c r="K23" s="34">
        <f>F23/B23*100</f>
        <v>0</v>
      </c>
      <c r="L23" s="35">
        <f t="shared" si="4"/>
        <v>100</v>
      </c>
      <c r="M23" s="155" t="s">
        <v>93</v>
      </c>
      <c r="N23" s="40"/>
      <c r="O23" s="3"/>
      <c r="P23" s="3"/>
      <c r="Q23" s="88"/>
      <c r="R23" s="88"/>
      <c r="S23" s="85"/>
      <c r="T23" s="87"/>
    </row>
    <row r="24" spans="1:20" ht="9.9499999999999993" customHeight="1" thickTop="1" x14ac:dyDescent="0.25">
      <c r="A24" s="299"/>
      <c r="B24" s="299"/>
      <c r="C24" s="299"/>
      <c r="D24" s="299"/>
      <c r="E24" s="299"/>
      <c r="F24" s="299"/>
      <c r="G24" s="299"/>
      <c r="H24" s="299"/>
      <c r="I24" s="79"/>
      <c r="J24" s="11"/>
      <c r="K24" s="11"/>
      <c r="L24" s="11"/>
      <c r="M24" s="4"/>
      <c r="N24" s="4"/>
    </row>
    <row r="25" spans="1:20" ht="38.1" customHeight="1" x14ac:dyDescent="0.25">
      <c r="A25" s="301" t="s">
        <v>42</v>
      </c>
      <c r="B25" s="301"/>
      <c r="C25" s="301"/>
      <c r="D25" s="301"/>
      <c r="E25" s="301"/>
      <c r="F25" s="301"/>
      <c r="G25" s="301"/>
      <c r="H25" s="309" t="s">
        <v>206</v>
      </c>
      <c r="I25" s="309"/>
      <c r="J25" s="309"/>
      <c r="K25" s="309"/>
      <c r="L25" s="309"/>
      <c r="M25" s="309"/>
      <c r="N25" s="99"/>
    </row>
    <row r="26" spans="1:20" ht="15" customHeight="1" x14ac:dyDescent="0.25">
      <c r="A26" s="257"/>
      <c r="B26" s="257"/>
      <c r="C26" s="257"/>
      <c r="D26" s="257"/>
      <c r="E26" s="257"/>
      <c r="F26" s="257"/>
      <c r="G26" s="257"/>
      <c r="H26" s="258"/>
      <c r="I26" s="258"/>
      <c r="J26" s="258"/>
      <c r="K26" s="258"/>
      <c r="L26" s="258"/>
      <c r="M26" s="258"/>
      <c r="N26" s="266"/>
    </row>
    <row r="27" spans="1:20" ht="15" customHeight="1" x14ac:dyDescent="0.25">
      <c r="A27" s="257"/>
      <c r="B27" s="257"/>
      <c r="C27" s="257"/>
      <c r="D27" s="257"/>
      <c r="E27" s="257"/>
      <c r="F27" s="257"/>
      <c r="G27" s="257"/>
      <c r="H27" s="258"/>
      <c r="I27" s="258"/>
      <c r="J27" s="258"/>
      <c r="K27" s="258"/>
      <c r="L27" s="258"/>
      <c r="M27" s="258"/>
      <c r="N27" s="266"/>
    </row>
    <row r="28" spans="1:20" ht="15" customHeight="1" x14ac:dyDescent="0.25">
      <c r="A28" s="257"/>
      <c r="B28" s="257"/>
      <c r="C28" s="257"/>
      <c r="D28" s="257"/>
      <c r="E28" s="257"/>
      <c r="F28" s="257"/>
      <c r="G28" s="257"/>
      <c r="H28" s="258"/>
      <c r="I28" s="258"/>
      <c r="J28" s="258"/>
      <c r="K28" s="258"/>
      <c r="L28" s="258"/>
      <c r="M28" s="258"/>
      <c r="N28" s="266"/>
    </row>
    <row r="29" spans="1:20" ht="15" customHeight="1" x14ac:dyDescent="0.25">
      <c r="A29" s="257"/>
      <c r="B29" s="257"/>
      <c r="C29" s="257"/>
      <c r="D29" s="257"/>
      <c r="E29" s="257"/>
      <c r="F29" s="257"/>
      <c r="G29" s="257"/>
      <c r="H29" s="258"/>
      <c r="I29" s="258"/>
      <c r="J29" s="258"/>
      <c r="K29" s="258"/>
      <c r="L29" s="258"/>
      <c r="M29" s="258"/>
      <c r="N29" s="266"/>
    </row>
    <row r="30" spans="1:20" ht="15" customHeight="1" x14ac:dyDescent="0.25">
      <c r="A30" s="257"/>
      <c r="B30" s="257"/>
      <c r="C30" s="257"/>
      <c r="D30" s="257"/>
      <c r="E30" s="257"/>
      <c r="F30" s="257"/>
      <c r="G30" s="257"/>
      <c r="H30" s="258"/>
      <c r="I30" s="258"/>
      <c r="J30" s="258"/>
      <c r="K30" s="258"/>
      <c r="L30" s="258"/>
      <c r="M30" s="258"/>
      <c r="N30" s="266"/>
    </row>
    <row r="31" spans="1:20" ht="15" customHeight="1" x14ac:dyDescent="0.25">
      <c r="A31" s="257"/>
      <c r="B31" s="257"/>
      <c r="C31" s="257"/>
      <c r="D31" s="257"/>
      <c r="E31" s="257"/>
      <c r="F31" s="257"/>
      <c r="G31" s="257"/>
      <c r="H31" s="258"/>
      <c r="I31" s="258"/>
      <c r="J31" s="258"/>
      <c r="K31" s="258"/>
      <c r="L31" s="258"/>
      <c r="M31" s="258"/>
      <c r="N31" s="266"/>
    </row>
    <row r="32" spans="1:20" ht="15" customHeight="1" x14ac:dyDescent="0.25">
      <c r="A32" s="257"/>
      <c r="B32" s="257"/>
      <c r="C32" s="257"/>
      <c r="D32" s="257"/>
      <c r="E32" s="257"/>
      <c r="F32" s="257"/>
      <c r="G32" s="257"/>
      <c r="H32" s="258"/>
      <c r="I32" s="258"/>
      <c r="J32" s="258"/>
      <c r="K32" s="258"/>
      <c r="L32" s="258"/>
      <c r="M32" s="258"/>
      <c r="N32" s="266"/>
    </row>
    <row r="33" spans="1:14" ht="15" customHeight="1" x14ac:dyDescent="0.25">
      <c r="A33" s="257"/>
      <c r="B33" s="257"/>
      <c r="C33" s="257"/>
      <c r="D33" s="257"/>
      <c r="E33" s="257"/>
      <c r="F33" s="257"/>
      <c r="G33" s="257"/>
      <c r="H33" s="258"/>
      <c r="I33" s="258"/>
      <c r="J33" s="258"/>
      <c r="K33" s="258"/>
      <c r="L33" s="258"/>
      <c r="M33" s="258"/>
      <c r="N33" s="266"/>
    </row>
    <row r="34" spans="1:14" ht="15" customHeight="1" x14ac:dyDescent="0.25">
      <c r="A34" s="99"/>
      <c r="B34" s="99"/>
      <c r="C34" s="99"/>
      <c r="D34" s="99"/>
      <c r="E34" s="99"/>
      <c r="F34" s="99"/>
      <c r="G34" s="99"/>
      <c r="H34" s="99"/>
      <c r="I34" s="99"/>
      <c r="J34" s="99"/>
      <c r="K34" s="99"/>
      <c r="L34" s="99"/>
      <c r="M34" s="99"/>
      <c r="N34" s="99"/>
    </row>
    <row r="35" spans="1:14" ht="15" customHeight="1" x14ac:dyDescent="0.25">
      <c r="A35" s="99"/>
      <c r="B35" s="99"/>
      <c r="C35" s="99"/>
      <c r="D35" s="99"/>
      <c r="E35" s="99"/>
      <c r="F35" s="99"/>
      <c r="G35" s="99"/>
      <c r="H35" s="99"/>
      <c r="I35" s="99"/>
      <c r="J35" s="99"/>
      <c r="K35" s="99"/>
      <c r="L35" s="99"/>
      <c r="M35" s="99"/>
      <c r="N35" s="99"/>
    </row>
    <row r="36" spans="1:14" ht="15" customHeight="1" x14ac:dyDescent="0.25">
      <c r="A36" s="99"/>
      <c r="B36" s="99"/>
      <c r="C36" s="99"/>
      <c r="D36" s="99"/>
      <c r="E36" s="99"/>
      <c r="F36" s="99"/>
      <c r="G36" s="99"/>
      <c r="H36" s="99"/>
      <c r="I36" s="99"/>
      <c r="J36" s="99"/>
      <c r="K36" s="99"/>
      <c r="L36" s="99"/>
      <c r="M36" s="99"/>
      <c r="N36" s="99"/>
    </row>
    <row r="37" spans="1:14" ht="15" customHeight="1" x14ac:dyDescent="0.25">
      <c r="A37" s="98"/>
      <c r="B37" s="98"/>
      <c r="C37" s="98"/>
      <c r="D37" s="98"/>
      <c r="E37" s="98"/>
      <c r="F37" s="98"/>
      <c r="G37" s="98"/>
      <c r="H37" s="98"/>
      <c r="I37" s="98"/>
      <c r="J37" s="98"/>
      <c r="K37" s="98"/>
      <c r="L37" s="98"/>
      <c r="M37" s="98"/>
      <c r="N37" s="99"/>
    </row>
    <row r="38" spans="1:14" ht="15.95" customHeight="1" x14ac:dyDescent="0.25">
      <c r="A38" s="300" t="s">
        <v>155</v>
      </c>
      <c r="B38" s="300"/>
      <c r="C38" s="300"/>
      <c r="D38" s="300"/>
      <c r="E38" s="300"/>
      <c r="F38" s="13"/>
      <c r="G38" s="13"/>
      <c r="H38" s="161">
        <v>11</v>
      </c>
      <c r="I38" s="310" t="s">
        <v>156</v>
      </c>
      <c r="J38" s="310"/>
      <c r="K38" s="310"/>
      <c r="L38" s="310"/>
      <c r="M38" s="310"/>
      <c r="N38" s="4"/>
    </row>
    <row r="40" spans="1:14" ht="14.45" customHeight="1" x14ac:dyDescent="0.25"/>
  </sheetData>
  <mergeCells count="16">
    <mergeCell ref="M4:M7"/>
    <mergeCell ref="A1:M1"/>
    <mergeCell ref="A24:H24"/>
    <mergeCell ref="A38:E38"/>
    <mergeCell ref="A25:G25"/>
    <mergeCell ref="C4:F4"/>
    <mergeCell ref="H4:L4"/>
    <mergeCell ref="A3:B3"/>
    <mergeCell ref="A4:A7"/>
    <mergeCell ref="B4:B5"/>
    <mergeCell ref="B6:B7"/>
    <mergeCell ref="C5:F5"/>
    <mergeCell ref="H5:L5"/>
    <mergeCell ref="A2:M2"/>
    <mergeCell ref="H25:M25"/>
    <mergeCell ref="I38:M38"/>
  </mergeCells>
  <printOptions horizontalCentered="1"/>
  <pageMargins left="0.4" right="0.4" top="0.6" bottom="0.4" header="0" footer="0"/>
  <pageSetup paperSize="9" scale="87" orientation="portrait" verticalDpi="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theme="3" tint="0.39997558519241921"/>
  </sheetPr>
  <dimension ref="A1:X34"/>
  <sheetViews>
    <sheetView rightToLeft="1" view="pageBreakPreview" zoomScale="84" zoomScaleSheetLayoutView="84" workbookViewId="0">
      <selection activeCell="A35" sqref="A35:XFD57"/>
    </sheetView>
  </sheetViews>
  <sheetFormatPr defaultColWidth="9.140625" defaultRowHeight="15" x14ac:dyDescent="0.25"/>
  <cols>
    <col min="1" max="1" width="10.85546875" style="1" customWidth="1"/>
    <col min="2" max="2" width="16.140625" style="6" customWidth="1"/>
    <col min="3" max="3" width="15.28515625" style="1" customWidth="1"/>
    <col min="4" max="4" width="15.7109375" style="1" customWidth="1"/>
    <col min="5" max="5" width="11.42578125" style="1" customWidth="1"/>
    <col min="6" max="7" width="9.85546875" style="1" customWidth="1"/>
    <col min="8" max="8" width="11.42578125" style="1" customWidth="1"/>
    <col min="9" max="9" width="13.42578125" style="1" customWidth="1"/>
    <col min="10" max="10" width="8.5703125" style="1" customWidth="1"/>
    <col min="11" max="12" width="6.5703125" style="1" customWidth="1"/>
    <col min="13" max="13" width="1.140625" style="1" customWidth="1"/>
    <col min="14" max="14" width="10.85546875" style="1" customWidth="1"/>
    <col min="15" max="15" width="7" style="1" customWidth="1"/>
    <col min="16" max="16" width="11.5703125" style="1" customWidth="1"/>
    <col min="17" max="17" width="15.5703125" style="1" customWidth="1"/>
    <col min="18" max="16384" width="9.140625" style="1"/>
  </cols>
  <sheetData>
    <row r="1" spans="1:18" ht="35.1" customHeight="1" x14ac:dyDescent="0.25">
      <c r="A1" s="298" t="s">
        <v>251</v>
      </c>
      <c r="B1" s="298"/>
      <c r="C1" s="298"/>
      <c r="D1" s="298"/>
      <c r="E1" s="298"/>
      <c r="F1" s="298"/>
      <c r="G1" s="298"/>
      <c r="H1" s="298" t="s">
        <v>251</v>
      </c>
      <c r="I1" s="298"/>
      <c r="J1" s="298"/>
      <c r="K1" s="298"/>
      <c r="L1" s="298"/>
      <c r="M1" s="298"/>
      <c r="N1" s="298"/>
      <c r="O1" s="298"/>
      <c r="P1" s="298"/>
      <c r="Q1" s="298"/>
    </row>
    <row r="2" spans="1:18" s="279" customFormat="1" ht="50.1" customHeight="1" x14ac:dyDescent="0.2">
      <c r="A2" s="308" t="s">
        <v>253</v>
      </c>
      <c r="B2" s="308"/>
      <c r="C2" s="308"/>
      <c r="D2" s="308"/>
      <c r="E2" s="308"/>
      <c r="F2" s="308"/>
      <c r="G2" s="308"/>
      <c r="H2" s="308" t="s">
        <v>254</v>
      </c>
      <c r="I2" s="308"/>
      <c r="J2" s="308"/>
      <c r="K2" s="308"/>
      <c r="L2" s="308"/>
      <c r="M2" s="308"/>
      <c r="N2" s="308"/>
      <c r="O2" s="308"/>
      <c r="P2" s="308"/>
      <c r="Q2" s="308"/>
    </row>
    <row r="3" spans="1:18" ht="24.95" customHeight="1" thickBot="1" x14ac:dyDescent="0.3">
      <c r="A3" s="113" t="s">
        <v>193</v>
      </c>
      <c r="B3" s="113"/>
      <c r="C3" s="113"/>
      <c r="D3" s="113"/>
      <c r="E3" s="113"/>
      <c r="F3" s="113"/>
      <c r="G3" s="113"/>
      <c r="H3" s="113"/>
      <c r="I3" s="113"/>
      <c r="J3" s="113"/>
      <c r="K3" s="113"/>
      <c r="L3" s="113"/>
      <c r="M3" s="38"/>
      <c r="N3" s="38"/>
      <c r="O3" s="38"/>
      <c r="P3" s="333" t="s">
        <v>170</v>
      </c>
      <c r="Q3" s="333"/>
    </row>
    <row r="4" spans="1:18" ht="24.95" customHeight="1" thickTop="1" x14ac:dyDescent="0.25">
      <c r="A4" s="304" t="s">
        <v>3</v>
      </c>
      <c r="B4" s="379" t="s">
        <v>90</v>
      </c>
      <c r="C4" s="377" t="s">
        <v>57</v>
      </c>
      <c r="D4" s="377"/>
      <c r="E4" s="377"/>
      <c r="F4" s="377"/>
      <c r="G4" s="377"/>
      <c r="H4" s="377" t="s">
        <v>58</v>
      </c>
      <c r="I4" s="377"/>
      <c r="J4" s="377"/>
      <c r="K4" s="377"/>
      <c r="L4" s="377"/>
      <c r="M4" s="396"/>
      <c r="N4" s="302" t="s">
        <v>56</v>
      </c>
      <c r="O4" s="302"/>
      <c r="P4" s="304" t="s">
        <v>59</v>
      </c>
      <c r="Q4" s="295" t="s">
        <v>94</v>
      </c>
    </row>
    <row r="5" spans="1:18" ht="24.95" customHeight="1" x14ac:dyDescent="0.25">
      <c r="A5" s="305"/>
      <c r="B5" s="380"/>
      <c r="C5" s="394" t="s">
        <v>232</v>
      </c>
      <c r="D5" s="394"/>
      <c r="E5" s="394"/>
      <c r="F5" s="394"/>
      <c r="G5" s="394"/>
      <c r="H5" s="394" t="s">
        <v>233</v>
      </c>
      <c r="I5" s="394"/>
      <c r="J5" s="394"/>
      <c r="K5" s="394"/>
      <c r="L5" s="394"/>
      <c r="M5" s="397"/>
      <c r="N5" s="395" t="s">
        <v>148</v>
      </c>
      <c r="O5" s="395"/>
      <c r="P5" s="305"/>
      <c r="Q5" s="296"/>
    </row>
    <row r="6" spans="1:18" ht="35.1" customHeight="1" x14ac:dyDescent="0.25">
      <c r="A6" s="305"/>
      <c r="B6" s="381" t="s">
        <v>226</v>
      </c>
      <c r="C6" s="139" t="s">
        <v>73</v>
      </c>
      <c r="D6" s="187" t="s">
        <v>65</v>
      </c>
      <c r="E6" s="139" t="s">
        <v>40</v>
      </c>
      <c r="F6" s="196" t="s">
        <v>41</v>
      </c>
      <c r="G6" s="139" t="s">
        <v>71</v>
      </c>
      <c r="H6" s="139" t="s">
        <v>73</v>
      </c>
      <c r="I6" s="187" t="s">
        <v>65</v>
      </c>
      <c r="J6" s="139" t="s">
        <v>40</v>
      </c>
      <c r="K6" s="196" t="s">
        <v>41</v>
      </c>
      <c r="L6" s="196" t="s">
        <v>71</v>
      </c>
      <c r="M6" s="397"/>
      <c r="N6" s="139" t="s">
        <v>60</v>
      </c>
      <c r="O6" s="401" t="s">
        <v>53</v>
      </c>
      <c r="P6" s="296" t="s">
        <v>158</v>
      </c>
      <c r="Q6" s="296"/>
    </row>
    <row r="7" spans="1:18" ht="35.1" customHeight="1" x14ac:dyDescent="0.25">
      <c r="A7" s="306"/>
      <c r="B7" s="382"/>
      <c r="C7" s="152" t="s">
        <v>146</v>
      </c>
      <c r="D7" s="188" t="s">
        <v>147</v>
      </c>
      <c r="E7" s="275" t="s">
        <v>152</v>
      </c>
      <c r="F7" s="276" t="s">
        <v>119</v>
      </c>
      <c r="G7" s="274" t="s">
        <v>120</v>
      </c>
      <c r="H7" s="152" t="s">
        <v>146</v>
      </c>
      <c r="I7" s="188" t="s">
        <v>147</v>
      </c>
      <c r="J7" s="149" t="s">
        <v>152</v>
      </c>
      <c r="K7" s="149" t="s">
        <v>119</v>
      </c>
      <c r="L7" s="149" t="s">
        <v>120</v>
      </c>
      <c r="M7" s="398"/>
      <c r="N7" s="149" t="s">
        <v>159</v>
      </c>
      <c r="O7" s="361"/>
      <c r="P7" s="297"/>
      <c r="Q7" s="297"/>
    </row>
    <row r="8" spans="1:18" s="50" customFormat="1" ht="24.95" customHeight="1" x14ac:dyDescent="0.25">
      <c r="A8" s="55" t="s">
        <v>14</v>
      </c>
      <c r="B8" s="189">
        <f>'4'!B8</f>
        <v>8</v>
      </c>
      <c r="C8" s="190">
        <v>5</v>
      </c>
      <c r="D8" s="190">
        <v>8</v>
      </c>
      <c r="E8" s="190">
        <v>0</v>
      </c>
      <c r="F8" s="190">
        <v>4</v>
      </c>
      <c r="G8" s="190">
        <v>3</v>
      </c>
      <c r="H8" s="182">
        <f t="shared" ref="H8:H9" si="0">C8/B8*100</f>
        <v>62.5</v>
      </c>
      <c r="I8" s="182">
        <f t="shared" ref="I8:I10" si="1">D8/B8*100</f>
        <v>100</v>
      </c>
      <c r="J8" s="182">
        <f t="shared" ref="J8:J22" si="2">E8/B8*100</f>
        <v>0</v>
      </c>
      <c r="K8" s="182">
        <f t="shared" ref="K8:K21" si="3">F8/B8*100</f>
        <v>50</v>
      </c>
      <c r="L8" s="182">
        <f t="shared" ref="L8:L9" si="4">G8/B8*100</f>
        <v>37.5</v>
      </c>
      <c r="M8" s="182"/>
      <c r="N8" s="182">
        <v>30618.400000000001</v>
      </c>
      <c r="O8" s="120">
        <f>N8/N23*100</f>
        <v>24.467688098189118</v>
      </c>
      <c r="P8" s="183">
        <v>9020</v>
      </c>
      <c r="Q8" s="153" t="s">
        <v>99</v>
      </c>
    </row>
    <row r="9" spans="1:18" ht="24.95" customHeight="1" x14ac:dyDescent="0.25">
      <c r="A9" s="61" t="s">
        <v>15</v>
      </c>
      <c r="B9" s="191">
        <f>'4'!B9</f>
        <v>4</v>
      </c>
      <c r="C9" s="192">
        <v>3</v>
      </c>
      <c r="D9" s="192">
        <v>2</v>
      </c>
      <c r="E9" s="191">
        <v>1</v>
      </c>
      <c r="F9" s="192">
        <v>3</v>
      </c>
      <c r="G9" s="193">
        <v>0</v>
      </c>
      <c r="H9" s="184">
        <f t="shared" si="0"/>
        <v>75</v>
      </c>
      <c r="I9" s="184">
        <f t="shared" si="1"/>
        <v>50</v>
      </c>
      <c r="J9" s="184">
        <f t="shared" si="2"/>
        <v>25</v>
      </c>
      <c r="K9" s="184">
        <f t="shared" si="3"/>
        <v>75</v>
      </c>
      <c r="L9" s="184">
        <f t="shared" si="4"/>
        <v>0</v>
      </c>
      <c r="M9" s="184"/>
      <c r="N9" s="162">
        <v>9923</v>
      </c>
      <c r="O9" s="59">
        <f>N9/N23*100</f>
        <v>7.9296393344632845</v>
      </c>
      <c r="P9" s="162">
        <v>2460.1999999999998</v>
      </c>
      <c r="Q9" s="154" t="s">
        <v>100</v>
      </c>
    </row>
    <row r="10" spans="1:18" s="73" customFormat="1" ht="24.95" customHeight="1" x14ac:dyDescent="0.25">
      <c r="A10" s="61" t="s">
        <v>16</v>
      </c>
      <c r="B10" s="192">
        <f>'4'!B10</f>
        <v>4</v>
      </c>
      <c r="C10" s="192">
        <v>3</v>
      </c>
      <c r="D10" s="191">
        <v>0</v>
      </c>
      <c r="E10" s="191">
        <v>0</v>
      </c>
      <c r="F10" s="192">
        <v>4</v>
      </c>
      <c r="G10" s="191">
        <v>1</v>
      </c>
      <c r="H10" s="58">
        <f>C10/B10*100</f>
        <v>75</v>
      </c>
      <c r="I10" s="59">
        <f t="shared" si="1"/>
        <v>0</v>
      </c>
      <c r="J10" s="59">
        <f t="shared" si="2"/>
        <v>0</v>
      </c>
      <c r="K10" s="58">
        <f t="shared" si="3"/>
        <v>100</v>
      </c>
      <c r="L10" s="59">
        <f>G10/B10*100</f>
        <v>25</v>
      </c>
      <c r="M10" s="59"/>
      <c r="N10" s="162">
        <v>898.8</v>
      </c>
      <c r="O10" s="58">
        <f>N10/N23*100</f>
        <v>0.71824648128747337</v>
      </c>
      <c r="P10" s="162">
        <v>142.1</v>
      </c>
      <c r="Q10" s="154" t="s">
        <v>101</v>
      </c>
      <c r="R10" s="205"/>
    </row>
    <row r="11" spans="1:18" s="73" customFormat="1" ht="24.95" customHeight="1" x14ac:dyDescent="0.25">
      <c r="A11" s="61" t="s">
        <v>17</v>
      </c>
      <c r="B11" s="192">
        <f>'4'!B11</f>
        <v>5</v>
      </c>
      <c r="C11" s="192">
        <v>4</v>
      </c>
      <c r="D11" s="191">
        <v>4</v>
      </c>
      <c r="E11" s="191">
        <v>0</v>
      </c>
      <c r="F11" s="191">
        <v>5</v>
      </c>
      <c r="G11" s="191">
        <v>0</v>
      </c>
      <c r="H11" s="58">
        <f t="shared" ref="H11:H22" si="5">C11/B11*100</f>
        <v>80</v>
      </c>
      <c r="I11" s="58">
        <f>D11/B11*100</f>
        <v>80</v>
      </c>
      <c r="J11" s="59">
        <f t="shared" si="2"/>
        <v>0</v>
      </c>
      <c r="K11" s="58">
        <f t="shared" si="3"/>
        <v>100</v>
      </c>
      <c r="L11" s="59">
        <f t="shared" ref="L11:L22" si="6">G11/B11*100</f>
        <v>0</v>
      </c>
      <c r="M11" s="59"/>
      <c r="N11" s="162">
        <v>3865.8</v>
      </c>
      <c r="O11" s="58">
        <f>N11/N23*100</f>
        <v>3.0892270219861095</v>
      </c>
      <c r="P11" s="162">
        <v>1065.0999999999999</v>
      </c>
      <c r="Q11" s="154" t="s">
        <v>102</v>
      </c>
    </row>
    <row r="12" spans="1:18" s="73" customFormat="1" ht="24.95" customHeight="1" x14ac:dyDescent="0.25">
      <c r="A12" s="61" t="s">
        <v>18</v>
      </c>
      <c r="B12" s="192">
        <f>'4'!B12</f>
        <v>10</v>
      </c>
      <c r="C12" s="193">
        <v>9</v>
      </c>
      <c r="D12" s="191">
        <v>8</v>
      </c>
      <c r="E12" s="191">
        <v>1</v>
      </c>
      <c r="F12" s="191">
        <v>10</v>
      </c>
      <c r="G12" s="191">
        <v>1</v>
      </c>
      <c r="H12" s="59">
        <f t="shared" si="5"/>
        <v>90</v>
      </c>
      <c r="I12" s="59">
        <f t="shared" ref="I12:I22" si="7">D12/B12*100</f>
        <v>80</v>
      </c>
      <c r="J12" s="59">
        <f t="shared" si="2"/>
        <v>10</v>
      </c>
      <c r="K12" s="59">
        <f t="shared" si="3"/>
        <v>100</v>
      </c>
      <c r="L12" s="59">
        <f t="shared" si="6"/>
        <v>10</v>
      </c>
      <c r="M12" s="59"/>
      <c r="N12" s="162">
        <v>8097.7</v>
      </c>
      <c r="O12" s="58">
        <f>N12/N23*100</f>
        <v>6.4710108272380662</v>
      </c>
      <c r="P12" s="162">
        <v>2543.4</v>
      </c>
      <c r="Q12" s="154" t="s">
        <v>103</v>
      </c>
    </row>
    <row r="13" spans="1:18" s="73" customFormat="1" ht="24.95" customHeight="1" x14ac:dyDescent="0.25">
      <c r="A13" s="61" t="s">
        <v>19</v>
      </c>
      <c r="B13" s="192">
        <f>'4'!B13</f>
        <v>6</v>
      </c>
      <c r="C13" s="192">
        <v>4</v>
      </c>
      <c r="D13" s="191">
        <v>4</v>
      </c>
      <c r="E13" s="191">
        <v>1</v>
      </c>
      <c r="F13" s="192">
        <v>6</v>
      </c>
      <c r="G13" s="191">
        <v>0</v>
      </c>
      <c r="H13" s="58">
        <f t="shared" si="5"/>
        <v>66.666666666666657</v>
      </c>
      <c r="I13" s="58">
        <f t="shared" si="7"/>
        <v>66.666666666666657</v>
      </c>
      <c r="J13" s="59">
        <f t="shared" si="2"/>
        <v>16.666666666666664</v>
      </c>
      <c r="K13" s="58">
        <f t="shared" si="3"/>
        <v>100</v>
      </c>
      <c r="L13" s="59">
        <f t="shared" si="6"/>
        <v>0</v>
      </c>
      <c r="M13" s="59"/>
      <c r="N13" s="162">
        <v>27151.5</v>
      </c>
      <c r="O13" s="58">
        <f>N13/N23*100</f>
        <v>21.697228901509607</v>
      </c>
      <c r="P13" s="162">
        <v>5408.1</v>
      </c>
      <c r="Q13" s="154" t="s">
        <v>104</v>
      </c>
    </row>
    <row r="14" spans="1:18" s="73" customFormat="1" ht="24.95" customHeight="1" x14ac:dyDescent="0.25">
      <c r="A14" s="61" t="s">
        <v>194</v>
      </c>
      <c r="B14" s="192">
        <f>'4'!B14</f>
        <v>2</v>
      </c>
      <c r="C14" s="191">
        <v>2</v>
      </c>
      <c r="D14" s="191">
        <v>2</v>
      </c>
      <c r="E14" s="191">
        <v>0</v>
      </c>
      <c r="F14" s="191">
        <v>1</v>
      </c>
      <c r="G14" s="191">
        <v>0</v>
      </c>
      <c r="H14" s="59">
        <f t="shared" si="5"/>
        <v>100</v>
      </c>
      <c r="I14" s="59">
        <f t="shared" si="7"/>
        <v>100</v>
      </c>
      <c r="J14" s="59">
        <f t="shared" si="2"/>
        <v>0</v>
      </c>
      <c r="K14" s="59">
        <f t="shared" si="3"/>
        <v>50</v>
      </c>
      <c r="L14" s="59">
        <f t="shared" si="6"/>
        <v>0</v>
      </c>
      <c r="M14" s="59"/>
      <c r="N14" s="162">
        <v>6167.5</v>
      </c>
      <c r="O14" s="59">
        <f>N14/N23*100</f>
        <v>4.9285549325105613</v>
      </c>
      <c r="P14" s="210">
        <v>2218.8000000000002</v>
      </c>
      <c r="Q14" s="154" t="s">
        <v>105</v>
      </c>
    </row>
    <row r="15" spans="1:18" s="73" customFormat="1" ht="24.95" customHeight="1" x14ac:dyDescent="0.25">
      <c r="A15" s="61" t="s">
        <v>21</v>
      </c>
      <c r="B15" s="192">
        <f>'4'!B15</f>
        <v>3</v>
      </c>
      <c r="C15" s="192">
        <v>1</v>
      </c>
      <c r="D15" s="192">
        <v>2</v>
      </c>
      <c r="E15" s="191">
        <v>1</v>
      </c>
      <c r="F15" s="192">
        <v>3</v>
      </c>
      <c r="G15" s="191">
        <v>0</v>
      </c>
      <c r="H15" s="58">
        <f t="shared" si="5"/>
        <v>33.333333333333329</v>
      </c>
      <c r="I15" s="58">
        <f t="shared" si="7"/>
        <v>66.666666666666657</v>
      </c>
      <c r="J15" s="59">
        <f t="shared" si="2"/>
        <v>33.333333333333329</v>
      </c>
      <c r="K15" s="58">
        <f t="shared" si="3"/>
        <v>100</v>
      </c>
      <c r="L15" s="59">
        <f t="shared" si="6"/>
        <v>0</v>
      </c>
      <c r="M15" s="59"/>
      <c r="N15" s="162">
        <v>2660.1</v>
      </c>
      <c r="O15" s="58">
        <f>N15/N23*100</f>
        <v>2.1257314918478061</v>
      </c>
      <c r="P15" s="162">
        <v>505.8</v>
      </c>
      <c r="Q15" s="154" t="s">
        <v>106</v>
      </c>
    </row>
    <row r="16" spans="1:18" s="73" customFormat="1" ht="24.95" customHeight="1" x14ac:dyDescent="0.25">
      <c r="A16" s="61" t="s">
        <v>22</v>
      </c>
      <c r="B16" s="192">
        <f>'4'!B16</f>
        <v>2</v>
      </c>
      <c r="C16" s="191">
        <v>2</v>
      </c>
      <c r="D16" s="191">
        <v>0</v>
      </c>
      <c r="E16" s="191">
        <v>0</v>
      </c>
      <c r="F16" s="192">
        <v>2</v>
      </c>
      <c r="G16" s="191">
        <v>0</v>
      </c>
      <c r="H16" s="59">
        <f t="shared" si="5"/>
        <v>100</v>
      </c>
      <c r="I16" s="59">
        <f t="shared" si="7"/>
        <v>0</v>
      </c>
      <c r="J16" s="59">
        <f t="shared" si="2"/>
        <v>0</v>
      </c>
      <c r="K16" s="58">
        <f t="shared" si="3"/>
        <v>100</v>
      </c>
      <c r="L16" s="59">
        <f t="shared" si="6"/>
        <v>0</v>
      </c>
      <c r="M16" s="59"/>
      <c r="N16" s="162">
        <v>1356.4</v>
      </c>
      <c r="O16" s="58">
        <f>N16/N23*100</f>
        <v>1.0839224824413987</v>
      </c>
      <c r="P16" s="162">
        <v>128.4</v>
      </c>
      <c r="Q16" s="154" t="s">
        <v>107</v>
      </c>
    </row>
    <row r="17" spans="1:24" s="73" customFormat="1" ht="24.95" customHeight="1" x14ac:dyDescent="0.25">
      <c r="A17" s="61" t="s">
        <v>23</v>
      </c>
      <c r="B17" s="192">
        <f>'4'!B17</f>
        <v>3</v>
      </c>
      <c r="C17" s="192">
        <v>3</v>
      </c>
      <c r="D17" s="192">
        <v>3</v>
      </c>
      <c r="E17" s="191">
        <v>0</v>
      </c>
      <c r="F17" s="192">
        <v>3</v>
      </c>
      <c r="G17" s="191">
        <v>0</v>
      </c>
      <c r="H17" s="58">
        <f t="shared" si="5"/>
        <v>100</v>
      </c>
      <c r="I17" s="58">
        <f t="shared" si="7"/>
        <v>100</v>
      </c>
      <c r="J17" s="59">
        <f t="shared" si="2"/>
        <v>0</v>
      </c>
      <c r="K17" s="58">
        <f t="shared" si="3"/>
        <v>100</v>
      </c>
      <c r="L17" s="59">
        <f t="shared" si="6"/>
        <v>0</v>
      </c>
      <c r="M17" s="59"/>
      <c r="N17" s="162">
        <v>13279.4</v>
      </c>
      <c r="O17" s="58">
        <f>N17/N23*100</f>
        <v>10.611796087682327</v>
      </c>
      <c r="P17" s="162">
        <v>3806.4</v>
      </c>
      <c r="Q17" s="154" t="s">
        <v>108</v>
      </c>
    </row>
    <row r="18" spans="1:24" s="73" customFormat="1" ht="24.95" customHeight="1" x14ac:dyDescent="0.25">
      <c r="A18" s="61" t="s">
        <v>85</v>
      </c>
      <c r="B18" s="192">
        <f>'4'!B18</f>
        <v>5</v>
      </c>
      <c r="C18" s="192">
        <v>5</v>
      </c>
      <c r="D18" s="192">
        <v>5</v>
      </c>
      <c r="E18" s="191">
        <v>1</v>
      </c>
      <c r="F18" s="192">
        <v>5</v>
      </c>
      <c r="G18" s="191">
        <v>0</v>
      </c>
      <c r="H18" s="58">
        <f t="shared" si="5"/>
        <v>100</v>
      </c>
      <c r="I18" s="58">
        <f t="shared" si="7"/>
        <v>100</v>
      </c>
      <c r="J18" s="59">
        <f t="shared" ref="J18:J23" si="8">E18/B18*100</f>
        <v>20</v>
      </c>
      <c r="K18" s="58">
        <f t="shared" si="3"/>
        <v>100</v>
      </c>
      <c r="L18" s="59">
        <f t="shared" si="6"/>
        <v>0</v>
      </c>
      <c r="M18" s="59"/>
      <c r="N18" s="162">
        <v>4126.5</v>
      </c>
      <c r="O18" s="58">
        <f>N18/N23*100</f>
        <v>3.2975568591819751</v>
      </c>
      <c r="P18" s="162">
        <v>1459.9</v>
      </c>
      <c r="Q18" s="154" t="s">
        <v>109</v>
      </c>
    </row>
    <row r="19" spans="1:24" s="73" customFormat="1" ht="24.95" customHeight="1" x14ac:dyDescent="0.25">
      <c r="A19" s="61" t="s">
        <v>25</v>
      </c>
      <c r="B19" s="192">
        <f>'4'!B19</f>
        <v>4</v>
      </c>
      <c r="C19" s="191">
        <v>4</v>
      </c>
      <c r="D19" s="192">
        <v>3</v>
      </c>
      <c r="E19" s="191">
        <v>0</v>
      </c>
      <c r="F19" s="192">
        <v>4</v>
      </c>
      <c r="G19" s="191">
        <v>0</v>
      </c>
      <c r="H19" s="59">
        <f t="shared" si="5"/>
        <v>100</v>
      </c>
      <c r="I19" s="58">
        <f t="shared" si="7"/>
        <v>75</v>
      </c>
      <c r="J19" s="59">
        <f t="shared" si="2"/>
        <v>0</v>
      </c>
      <c r="K19" s="58">
        <f t="shared" si="3"/>
        <v>100</v>
      </c>
      <c r="L19" s="59">
        <f t="shared" si="6"/>
        <v>0</v>
      </c>
      <c r="M19" s="59"/>
      <c r="N19" s="162">
        <v>2376.6</v>
      </c>
      <c r="O19" s="58">
        <f>N19/N23*100</f>
        <v>1.8991817839650749</v>
      </c>
      <c r="P19" s="162">
        <v>704.3</v>
      </c>
      <c r="Q19" s="154" t="s">
        <v>110</v>
      </c>
    </row>
    <row r="20" spans="1:24" s="73" customFormat="1" ht="24.95" customHeight="1" x14ac:dyDescent="0.25">
      <c r="A20" s="61" t="s">
        <v>26</v>
      </c>
      <c r="B20" s="192">
        <f>'4'!B20</f>
        <v>6</v>
      </c>
      <c r="C20" s="192">
        <v>4</v>
      </c>
      <c r="D20" s="191">
        <v>3</v>
      </c>
      <c r="E20" s="191">
        <v>0</v>
      </c>
      <c r="F20" s="192">
        <v>6</v>
      </c>
      <c r="G20" s="191">
        <v>0</v>
      </c>
      <c r="H20" s="58">
        <f t="shared" si="5"/>
        <v>66.666666666666657</v>
      </c>
      <c r="I20" s="58">
        <f t="shared" si="7"/>
        <v>50</v>
      </c>
      <c r="J20" s="59">
        <f t="shared" si="2"/>
        <v>0</v>
      </c>
      <c r="K20" s="59">
        <f t="shared" si="3"/>
        <v>100</v>
      </c>
      <c r="L20" s="59">
        <f t="shared" si="6"/>
        <v>0</v>
      </c>
      <c r="M20" s="59"/>
      <c r="N20" s="162">
        <v>8032.6</v>
      </c>
      <c r="O20" s="58">
        <f>N20/N23*100</f>
        <v>6.4189883017242542</v>
      </c>
      <c r="P20" s="162">
        <v>2183.6</v>
      </c>
      <c r="Q20" s="154" t="s">
        <v>111</v>
      </c>
    </row>
    <row r="21" spans="1:24" s="73" customFormat="1" ht="24.95" customHeight="1" x14ac:dyDescent="0.25">
      <c r="A21" s="213" t="s">
        <v>27</v>
      </c>
      <c r="B21" s="192">
        <f>'4'!B21</f>
        <v>2</v>
      </c>
      <c r="C21" s="192">
        <v>2</v>
      </c>
      <c r="D21" s="191">
        <v>0</v>
      </c>
      <c r="E21" s="191">
        <v>0</v>
      </c>
      <c r="F21" s="192">
        <v>2</v>
      </c>
      <c r="G21" s="191">
        <v>0</v>
      </c>
      <c r="H21" s="58">
        <f t="shared" si="5"/>
        <v>100</v>
      </c>
      <c r="I21" s="59">
        <f t="shared" si="7"/>
        <v>0</v>
      </c>
      <c r="J21" s="59">
        <f t="shared" si="2"/>
        <v>0</v>
      </c>
      <c r="K21" s="58">
        <f t="shared" si="3"/>
        <v>100</v>
      </c>
      <c r="L21" s="59">
        <f t="shared" si="6"/>
        <v>0</v>
      </c>
      <c r="M21" s="59"/>
      <c r="N21" s="162">
        <v>5765.1</v>
      </c>
      <c r="O21" s="58">
        <f>N21/N23*100</f>
        <v>4.6069901972301004</v>
      </c>
      <c r="P21" s="162">
        <v>1787.2</v>
      </c>
      <c r="Q21" s="214" t="s">
        <v>112</v>
      </c>
    </row>
    <row r="22" spans="1:24" s="73" customFormat="1" ht="24.95" customHeight="1" x14ac:dyDescent="0.25">
      <c r="A22" s="224" t="s">
        <v>28</v>
      </c>
      <c r="B22" s="192">
        <f>'4'!B22</f>
        <v>1</v>
      </c>
      <c r="C22" s="226">
        <v>0</v>
      </c>
      <c r="D22" s="227">
        <v>1</v>
      </c>
      <c r="E22" s="228">
        <v>0</v>
      </c>
      <c r="F22" s="227">
        <v>1</v>
      </c>
      <c r="G22" s="228">
        <v>0</v>
      </c>
      <c r="H22" s="229">
        <f t="shared" si="5"/>
        <v>0</v>
      </c>
      <c r="I22" s="230">
        <f t="shared" si="7"/>
        <v>100</v>
      </c>
      <c r="J22" s="229">
        <f t="shared" si="2"/>
        <v>0</v>
      </c>
      <c r="K22" s="230">
        <f t="shared" ref="K22:K23" si="9">F22/B22*100</f>
        <v>100</v>
      </c>
      <c r="L22" s="229">
        <f t="shared" si="6"/>
        <v>0</v>
      </c>
      <c r="M22" s="229"/>
      <c r="N22" s="231">
        <v>818.7</v>
      </c>
      <c r="O22" s="216">
        <f>N22/N23*100</f>
        <v>0.65423719874282882</v>
      </c>
      <c r="P22" s="162">
        <v>225.1</v>
      </c>
      <c r="Q22" s="221" t="s">
        <v>113</v>
      </c>
    </row>
    <row r="23" spans="1:24" ht="24.95" customHeight="1" thickBot="1" x14ac:dyDescent="0.3">
      <c r="A23" s="30" t="s">
        <v>49</v>
      </c>
      <c r="B23" s="194">
        <f>SUM(B8:B22)</f>
        <v>65</v>
      </c>
      <c r="C23" s="195">
        <f t="shared" ref="C23" si="10">SUM(C8:C22)</f>
        <v>51</v>
      </c>
      <c r="D23" s="195">
        <f>SUM(D8:D22)</f>
        <v>45</v>
      </c>
      <c r="E23" s="195">
        <f>SUM(E8:E22)</f>
        <v>5</v>
      </c>
      <c r="F23" s="195">
        <f>SUM(F8:F22)</f>
        <v>59</v>
      </c>
      <c r="G23" s="195">
        <f>SUM(G8:G22)</f>
        <v>5</v>
      </c>
      <c r="H23" s="185">
        <f>C23/B23*100</f>
        <v>78.461538461538467</v>
      </c>
      <c r="I23" s="185">
        <f t="shared" ref="I23" si="11">D23/B23*100</f>
        <v>69.230769230769226</v>
      </c>
      <c r="J23" s="185">
        <f t="shared" si="8"/>
        <v>7.6923076923076925</v>
      </c>
      <c r="K23" s="185">
        <f t="shared" si="9"/>
        <v>90.769230769230774</v>
      </c>
      <c r="L23" s="185">
        <f t="shared" ref="L23" si="12">G23/B23*100</f>
        <v>7.6923076923076925</v>
      </c>
      <c r="M23" s="185"/>
      <c r="N23" s="186">
        <f>SUM(N8:N22)</f>
        <v>125138.10000000002</v>
      </c>
      <c r="O23" s="35">
        <f>SUM(O8:O22)</f>
        <v>100</v>
      </c>
      <c r="P23" s="186">
        <f>SUM(P8:P22)</f>
        <v>33658.400000000001</v>
      </c>
      <c r="Q23" s="155" t="s">
        <v>93</v>
      </c>
      <c r="R23" s="54"/>
    </row>
    <row r="24" spans="1:24" ht="9.9499999999999993" customHeight="1" thickTop="1" x14ac:dyDescent="0.25">
      <c r="A24" s="25"/>
      <c r="B24" s="25"/>
      <c r="C24" s="23"/>
      <c r="D24" s="23"/>
      <c r="E24" s="329"/>
      <c r="F24" s="329"/>
      <c r="G24" s="329"/>
      <c r="H24" s="12"/>
      <c r="I24" s="12"/>
      <c r="J24" s="12"/>
      <c r="K24" s="12"/>
      <c r="L24" s="14"/>
      <c r="M24" s="14"/>
      <c r="N24" s="23"/>
      <c r="O24" s="23"/>
      <c r="P24" s="23"/>
      <c r="Q24" s="4"/>
    </row>
    <row r="25" spans="1:24" ht="10.5" hidden="1" customHeight="1" x14ac:dyDescent="0.25">
      <c r="A25" s="43" t="s">
        <v>79</v>
      </c>
      <c r="B25" s="46"/>
      <c r="C25" s="47"/>
      <c r="D25" s="47"/>
      <c r="E25" s="44"/>
      <c r="F25" s="44"/>
      <c r="G25" s="44"/>
      <c r="H25" s="12"/>
      <c r="I25" s="12"/>
      <c r="J25" s="12"/>
      <c r="K25" s="12"/>
      <c r="L25" s="14"/>
      <c r="M25" s="14"/>
      <c r="N25" s="47"/>
      <c r="O25" s="47"/>
      <c r="P25" s="47"/>
      <c r="Q25" s="17"/>
    </row>
    <row r="26" spans="1:24" ht="30" customHeight="1" x14ac:dyDescent="0.25">
      <c r="A26" s="399" t="s">
        <v>154</v>
      </c>
      <c r="B26" s="399"/>
      <c r="C26" s="399"/>
      <c r="D26" s="399"/>
      <c r="E26" s="399"/>
      <c r="F26" s="399"/>
      <c r="G26" s="208"/>
      <c r="I26" s="400" t="s">
        <v>234</v>
      </c>
      <c r="J26" s="400"/>
      <c r="K26" s="400"/>
      <c r="L26" s="400"/>
      <c r="M26" s="400"/>
      <c r="N26" s="400"/>
      <c r="O26" s="400"/>
      <c r="P26" s="400"/>
      <c r="Q26" s="400"/>
      <c r="R26" s="78" t="s">
        <v>80</v>
      </c>
    </row>
    <row r="27" spans="1:24" ht="30" customHeight="1" x14ac:dyDescent="0.25">
      <c r="A27" s="318" t="s">
        <v>235</v>
      </c>
      <c r="B27" s="318"/>
      <c r="C27" s="318"/>
      <c r="D27" s="318"/>
      <c r="E27" s="318"/>
      <c r="F27" s="318"/>
      <c r="G27" s="179"/>
      <c r="H27" s="336" t="s">
        <v>239</v>
      </c>
      <c r="I27" s="336"/>
      <c r="J27" s="336"/>
      <c r="K27" s="336"/>
      <c r="L27" s="336"/>
      <c r="M27" s="336"/>
      <c r="N27" s="336"/>
      <c r="O27" s="336"/>
      <c r="P27" s="336"/>
      <c r="Q27" s="336"/>
      <c r="R27" s="181"/>
      <c r="S27" s="181"/>
      <c r="T27" s="181"/>
      <c r="U27" s="181"/>
      <c r="V27" s="181"/>
      <c r="W27" s="181"/>
      <c r="X27" s="181"/>
    </row>
    <row r="28" spans="1:24" ht="20.100000000000001" customHeight="1" x14ac:dyDescent="0.25">
      <c r="A28" s="301" t="s">
        <v>84</v>
      </c>
      <c r="B28" s="301"/>
      <c r="C28" s="301"/>
      <c r="D28" s="301"/>
      <c r="E28" s="301"/>
      <c r="F28" s="301"/>
      <c r="G28" s="301"/>
      <c r="H28" s="309" t="s">
        <v>210</v>
      </c>
      <c r="I28" s="309"/>
      <c r="J28" s="309"/>
      <c r="K28" s="309"/>
      <c r="L28" s="309"/>
      <c r="M28" s="309"/>
      <c r="N28" s="309"/>
      <c r="O28" s="309"/>
      <c r="P28" s="309"/>
      <c r="Q28" s="309"/>
    </row>
    <row r="29" spans="1:24" ht="15" customHeight="1" x14ac:dyDescent="0.25">
      <c r="A29" s="99"/>
      <c r="B29" s="99"/>
      <c r="C29" s="99"/>
      <c r="D29" s="99"/>
      <c r="E29" s="99"/>
      <c r="F29" s="99"/>
      <c r="G29" s="99"/>
      <c r="H29" s="99"/>
      <c r="I29" s="99"/>
      <c r="J29" s="99"/>
      <c r="K29" s="99"/>
      <c r="L29" s="27"/>
      <c r="M29" s="27"/>
      <c r="N29" s="27"/>
      <c r="O29" s="160"/>
      <c r="P29" s="27"/>
      <c r="Q29" s="17"/>
    </row>
    <row r="30" spans="1:24" s="26" customFormat="1" ht="15" customHeight="1" x14ac:dyDescent="0.25">
      <c r="A30" s="269"/>
      <c r="B30" s="98"/>
      <c r="C30" s="98"/>
      <c r="D30" s="269"/>
      <c r="E30" s="269"/>
      <c r="F30" s="269"/>
      <c r="G30" s="269"/>
      <c r="H30" s="269"/>
      <c r="I30" s="269"/>
      <c r="J30" s="269"/>
      <c r="K30" s="269"/>
      <c r="L30" s="269"/>
      <c r="M30" s="269"/>
      <c r="N30" s="271"/>
      <c r="O30" s="271"/>
      <c r="P30" s="271"/>
      <c r="Q30" s="271"/>
    </row>
    <row r="31" spans="1:24" ht="20.45" customHeight="1" x14ac:dyDescent="0.25">
      <c r="A31" s="267">
        <v>24</v>
      </c>
      <c r="B31" s="268"/>
      <c r="C31" s="26"/>
      <c r="D31" s="389" t="s">
        <v>155</v>
      </c>
      <c r="E31" s="389"/>
      <c r="F31" s="389"/>
      <c r="G31" s="389"/>
      <c r="H31" s="340" t="s">
        <v>156</v>
      </c>
      <c r="I31" s="340"/>
      <c r="J31" s="340"/>
      <c r="K31" s="340"/>
      <c r="L31" s="270"/>
      <c r="M31" s="270"/>
      <c r="N31" s="26"/>
      <c r="O31" s="26"/>
      <c r="P31" s="26"/>
      <c r="Q31" s="272">
        <v>25</v>
      </c>
    </row>
    <row r="32" spans="1:24" ht="15.75" x14ac:dyDescent="0.25">
      <c r="A32" s="27"/>
      <c r="B32" s="29"/>
      <c r="C32" s="27"/>
      <c r="D32" s="27"/>
      <c r="E32" s="27"/>
      <c r="F32" s="27"/>
      <c r="G32" s="27"/>
      <c r="H32" s="27"/>
      <c r="I32" s="27"/>
      <c r="J32" s="27"/>
      <c r="K32" s="27"/>
      <c r="L32" s="27"/>
      <c r="M32" s="27"/>
      <c r="N32" s="27"/>
      <c r="O32" s="27"/>
      <c r="P32" s="27"/>
      <c r="Q32" s="17"/>
    </row>
    <row r="33" spans="1:17" ht="15.75" x14ac:dyDescent="0.25">
      <c r="A33" s="27"/>
      <c r="B33" s="29"/>
      <c r="C33" s="27"/>
      <c r="D33" s="27"/>
      <c r="E33" s="27"/>
      <c r="F33" s="27"/>
      <c r="G33" s="27"/>
      <c r="H33" s="27"/>
      <c r="I33" s="27"/>
      <c r="J33" s="27"/>
      <c r="K33" s="27"/>
      <c r="L33" s="27"/>
      <c r="M33" s="27"/>
      <c r="N33" s="27"/>
      <c r="O33" s="27"/>
      <c r="P33" s="27"/>
      <c r="Q33" s="17"/>
    </row>
    <row r="34" spans="1:17" x14ac:dyDescent="0.25">
      <c r="A34" s="27"/>
      <c r="B34" s="29"/>
      <c r="C34" s="27"/>
      <c r="D34" s="27"/>
      <c r="E34" s="27"/>
      <c r="F34" s="27"/>
      <c r="G34" s="27"/>
      <c r="H34" s="27"/>
      <c r="I34" s="27"/>
      <c r="J34" s="27"/>
      <c r="K34" s="27"/>
      <c r="L34" s="27"/>
      <c r="M34" s="27"/>
      <c r="N34" s="27"/>
      <c r="O34" s="27"/>
      <c r="P34" s="27"/>
      <c r="Q34" s="27"/>
    </row>
  </sheetData>
  <mergeCells count="28">
    <mergeCell ref="A26:F26"/>
    <mergeCell ref="D31:G31"/>
    <mergeCell ref="C4:G4"/>
    <mergeCell ref="H4:L4"/>
    <mergeCell ref="E24:G24"/>
    <mergeCell ref="A28:G28"/>
    <mergeCell ref="H28:Q28"/>
    <mergeCell ref="Q4:Q7"/>
    <mergeCell ref="P4:P5"/>
    <mergeCell ref="P6:P7"/>
    <mergeCell ref="H31:K31"/>
    <mergeCell ref="I26:Q26"/>
    <mergeCell ref="O6:O7"/>
    <mergeCell ref="A27:F27"/>
    <mergeCell ref="H27:Q27"/>
    <mergeCell ref="H1:Q1"/>
    <mergeCell ref="P3:Q3"/>
    <mergeCell ref="N4:O4"/>
    <mergeCell ref="A1:G1"/>
    <mergeCell ref="A4:A7"/>
    <mergeCell ref="B4:B5"/>
    <mergeCell ref="B6:B7"/>
    <mergeCell ref="C5:G5"/>
    <mergeCell ref="H5:L5"/>
    <mergeCell ref="N5:O5"/>
    <mergeCell ref="M4:M7"/>
    <mergeCell ref="A2:G2"/>
    <mergeCell ref="H2:Q2"/>
  </mergeCells>
  <printOptions horizontalCentered="1"/>
  <pageMargins left="0.4" right="0.4" top="0.6" bottom="0.4" header="0" footer="0"/>
  <pageSetup paperSize="9" scale="98" orientation="portrait" r:id="rId1"/>
  <headerFooter alignWithMargins="0"/>
  <colBreaks count="1" manualBreakCount="1">
    <brk id="7" max="30"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O54"/>
  <sheetViews>
    <sheetView rightToLeft="1" view="pageBreakPreview" topLeftCell="A2" zoomScaleSheetLayoutView="100" workbookViewId="0">
      <selection activeCell="O2" sqref="O1:O1048576"/>
    </sheetView>
  </sheetViews>
  <sheetFormatPr defaultColWidth="9.140625" defaultRowHeight="15" x14ac:dyDescent="0.25"/>
  <cols>
    <col min="1" max="1" width="8.85546875" style="1" customWidth="1"/>
    <col min="2" max="2" width="8.7109375" style="1" customWidth="1"/>
    <col min="3" max="3" width="11.5703125" style="1" bestFit="1" customWidth="1"/>
    <col min="4" max="4" width="11.5703125" style="1" customWidth="1"/>
    <col min="5" max="6" width="6.5703125" style="249" customWidth="1"/>
    <col min="7" max="7" width="0.85546875" style="1" customWidth="1"/>
    <col min="8" max="8" width="11.42578125" style="1" customWidth="1"/>
    <col min="9" max="9" width="12.140625" style="1" bestFit="1" customWidth="1"/>
    <col min="10" max="12" width="6.85546875" style="249" customWidth="1"/>
    <col min="13" max="13" width="12.5703125" style="1" bestFit="1" customWidth="1"/>
    <col min="14" max="14" width="9.140625" style="1"/>
    <col min="15" max="15" width="10" style="1" hidden="1" customWidth="1"/>
    <col min="16" max="16384" width="9.140625" style="1"/>
  </cols>
  <sheetData>
    <row r="1" spans="1:15" ht="35.1" customHeight="1" x14ac:dyDescent="0.25">
      <c r="A1" s="298" t="s">
        <v>174</v>
      </c>
      <c r="B1" s="298"/>
      <c r="C1" s="298"/>
      <c r="D1" s="298"/>
      <c r="E1" s="298"/>
      <c r="F1" s="298"/>
      <c r="G1" s="298"/>
      <c r="H1" s="298"/>
      <c r="I1" s="298"/>
      <c r="J1" s="298"/>
      <c r="K1" s="298"/>
      <c r="L1" s="298"/>
      <c r="M1" s="298"/>
      <c r="N1" s="114"/>
    </row>
    <row r="2" spans="1:15" ht="50.1" customHeight="1" x14ac:dyDescent="0.25">
      <c r="A2" s="308" t="s">
        <v>208</v>
      </c>
      <c r="B2" s="308"/>
      <c r="C2" s="308"/>
      <c r="D2" s="308"/>
      <c r="E2" s="308"/>
      <c r="F2" s="308"/>
      <c r="G2" s="308"/>
      <c r="H2" s="308"/>
      <c r="I2" s="308"/>
      <c r="J2" s="308"/>
      <c r="K2" s="308"/>
      <c r="L2" s="308"/>
      <c r="M2" s="308"/>
      <c r="N2" s="114"/>
    </row>
    <row r="3" spans="1:15" ht="30" customHeight="1" thickBot="1" x14ac:dyDescent="0.3">
      <c r="A3" s="312" t="s">
        <v>180</v>
      </c>
      <c r="B3" s="312"/>
      <c r="C3" s="312"/>
      <c r="D3" s="312"/>
      <c r="E3" s="312"/>
      <c r="F3" s="312"/>
      <c r="G3" s="312"/>
      <c r="H3" s="312"/>
      <c r="I3" s="312"/>
      <c r="J3" s="312"/>
      <c r="K3" s="312"/>
      <c r="L3" s="312"/>
      <c r="M3" s="151" t="s">
        <v>181</v>
      </c>
    </row>
    <row r="4" spans="1:15" ht="30" customHeight="1" thickTop="1" x14ac:dyDescent="0.25">
      <c r="A4" s="304" t="s">
        <v>3</v>
      </c>
      <c r="B4" s="304" t="s">
        <v>123</v>
      </c>
      <c r="C4" s="302" t="s">
        <v>95</v>
      </c>
      <c r="D4" s="302"/>
      <c r="E4" s="302"/>
      <c r="F4" s="302"/>
      <c r="G4" s="42"/>
      <c r="H4" s="302" t="s">
        <v>96</v>
      </c>
      <c r="I4" s="302"/>
      <c r="J4" s="302"/>
      <c r="K4" s="302"/>
      <c r="L4" s="302"/>
      <c r="M4" s="295" t="s">
        <v>94</v>
      </c>
      <c r="N4" s="10"/>
    </row>
    <row r="5" spans="1:15" ht="30" customHeight="1" x14ac:dyDescent="0.25">
      <c r="A5" s="305"/>
      <c r="B5" s="305"/>
      <c r="C5" s="307" t="s">
        <v>204</v>
      </c>
      <c r="D5" s="307"/>
      <c r="E5" s="307"/>
      <c r="F5" s="307"/>
      <c r="G5" s="116"/>
      <c r="H5" s="307" t="s">
        <v>205</v>
      </c>
      <c r="I5" s="307"/>
      <c r="J5" s="307"/>
      <c r="K5" s="307"/>
      <c r="L5" s="307"/>
      <c r="M5" s="296"/>
      <c r="N5" s="8"/>
    </row>
    <row r="6" spans="1:15" ht="35.1" customHeight="1" x14ac:dyDescent="0.25">
      <c r="A6" s="305"/>
      <c r="B6" s="296" t="s">
        <v>237</v>
      </c>
      <c r="C6" s="241" t="s">
        <v>162</v>
      </c>
      <c r="D6" s="241" t="s">
        <v>163</v>
      </c>
      <c r="E6" s="202" t="s">
        <v>4</v>
      </c>
      <c r="F6" s="202" t="s">
        <v>5</v>
      </c>
      <c r="G6" s="108"/>
      <c r="H6" s="241" t="s">
        <v>162</v>
      </c>
      <c r="I6" s="241" t="s">
        <v>163</v>
      </c>
      <c r="J6" s="202" t="s">
        <v>4</v>
      </c>
      <c r="K6" s="202" t="s">
        <v>5</v>
      </c>
      <c r="L6" s="202" t="s">
        <v>0</v>
      </c>
      <c r="M6" s="296"/>
      <c r="N6" s="2"/>
      <c r="O6" s="101"/>
    </row>
    <row r="7" spans="1:15" ht="35.1" customHeight="1" x14ac:dyDescent="0.25">
      <c r="A7" s="306"/>
      <c r="B7" s="297"/>
      <c r="C7" s="242" t="s">
        <v>160</v>
      </c>
      <c r="D7" s="243" t="s">
        <v>161</v>
      </c>
      <c r="E7" s="242" t="s">
        <v>124</v>
      </c>
      <c r="F7" s="242" t="s">
        <v>125</v>
      </c>
      <c r="G7" s="107"/>
      <c r="H7" s="242" t="s">
        <v>160</v>
      </c>
      <c r="I7" s="243" t="s">
        <v>161</v>
      </c>
      <c r="J7" s="242" t="s">
        <v>124</v>
      </c>
      <c r="K7" s="242" t="s">
        <v>125</v>
      </c>
      <c r="L7" s="242" t="s">
        <v>93</v>
      </c>
      <c r="M7" s="297"/>
      <c r="N7" s="117"/>
      <c r="O7" s="101"/>
    </row>
    <row r="8" spans="1:15" s="50" customFormat="1" ht="24.95" customHeight="1" x14ac:dyDescent="0.25">
      <c r="A8" s="55" t="s">
        <v>14</v>
      </c>
      <c r="B8" s="62">
        <v>12</v>
      </c>
      <c r="C8" s="56">
        <v>0</v>
      </c>
      <c r="D8" s="56">
        <v>0</v>
      </c>
      <c r="E8" s="56">
        <v>12</v>
      </c>
      <c r="F8" s="56">
        <v>0</v>
      </c>
      <c r="G8" s="57"/>
      <c r="H8" s="59">
        <f t="shared" ref="H8:H23" si="0">C8/B8*100</f>
        <v>0</v>
      </c>
      <c r="I8" s="59">
        <f t="shared" ref="I8:I23" si="1">D8/B8*100</f>
        <v>0</v>
      </c>
      <c r="J8" s="59">
        <f t="shared" ref="J8:J22" si="2">E8/B8*100</f>
        <v>100</v>
      </c>
      <c r="K8" s="59">
        <f>F8/B8*100</f>
        <v>0</v>
      </c>
      <c r="L8" s="251">
        <f t="shared" ref="L8:L23" si="3">SUM(H8:K8)</f>
        <v>100</v>
      </c>
      <c r="M8" s="153" t="s">
        <v>99</v>
      </c>
      <c r="N8" s="49"/>
      <c r="O8" s="86">
        <f>SUM(C8:F8)</f>
        <v>12</v>
      </c>
    </row>
    <row r="9" spans="1:15" s="50" customFormat="1" ht="24.95" customHeight="1" x14ac:dyDescent="0.25">
      <c r="A9" s="61" t="s">
        <v>15</v>
      </c>
      <c r="B9" s="56">
        <v>5</v>
      </c>
      <c r="C9" s="60">
        <v>3</v>
      </c>
      <c r="D9" s="56">
        <v>0</v>
      </c>
      <c r="E9" s="56">
        <v>2</v>
      </c>
      <c r="F9" s="56">
        <v>0</v>
      </c>
      <c r="G9" s="56"/>
      <c r="H9" s="58">
        <f t="shared" si="0"/>
        <v>60</v>
      </c>
      <c r="I9" s="59">
        <f t="shared" si="1"/>
        <v>0</v>
      </c>
      <c r="J9" s="58">
        <f t="shared" si="2"/>
        <v>40</v>
      </c>
      <c r="K9" s="59">
        <f t="shared" ref="K9:K18" si="4">F9/B9*100</f>
        <v>0</v>
      </c>
      <c r="L9" s="251">
        <f t="shared" si="3"/>
        <v>100</v>
      </c>
      <c r="M9" s="154" t="s">
        <v>100</v>
      </c>
      <c r="N9" s="49"/>
      <c r="O9" s="86">
        <f t="shared" ref="O9:O22" si="5">SUM(C9:F9)</f>
        <v>5</v>
      </c>
    </row>
    <row r="10" spans="1:15" s="73" customFormat="1" ht="24.95" customHeight="1" x14ac:dyDescent="0.25">
      <c r="A10" s="61" t="s">
        <v>16</v>
      </c>
      <c r="B10" s="56">
        <v>3</v>
      </c>
      <c r="C10" s="60">
        <v>2</v>
      </c>
      <c r="D10" s="56">
        <v>0</v>
      </c>
      <c r="E10" s="56">
        <v>1</v>
      </c>
      <c r="F10" s="56">
        <v>0</v>
      </c>
      <c r="G10" s="62"/>
      <c r="H10" s="58">
        <f t="shared" si="0"/>
        <v>66.666666666666657</v>
      </c>
      <c r="I10" s="59">
        <f t="shared" si="1"/>
        <v>0</v>
      </c>
      <c r="J10" s="59">
        <f t="shared" si="2"/>
        <v>33.333333333333329</v>
      </c>
      <c r="K10" s="59">
        <f t="shared" si="4"/>
        <v>0</v>
      </c>
      <c r="L10" s="251">
        <f t="shared" si="3"/>
        <v>99.999999999999986</v>
      </c>
      <c r="M10" s="154" t="s">
        <v>101</v>
      </c>
      <c r="N10" s="60"/>
      <c r="O10" s="86">
        <f t="shared" si="5"/>
        <v>3</v>
      </c>
    </row>
    <row r="11" spans="1:15" s="207" customFormat="1" ht="24.95" customHeight="1" x14ac:dyDescent="0.25">
      <c r="A11" s="61" t="s">
        <v>17</v>
      </c>
      <c r="B11" s="63">
        <v>4</v>
      </c>
      <c r="C11" s="63">
        <v>2</v>
      </c>
      <c r="D11" s="63">
        <v>0</v>
      </c>
      <c r="E11" s="56">
        <v>2</v>
      </c>
      <c r="F11" s="56">
        <v>0</v>
      </c>
      <c r="G11" s="64"/>
      <c r="H11" s="58">
        <f t="shared" si="0"/>
        <v>50</v>
      </c>
      <c r="I11" s="59">
        <f t="shared" si="1"/>
        <v>0</v>
      </c>
      <c r="J11" s="58">
        <f t="shared" si="2"/>
        <v>50</v>
      </c>
      <c r="K11" s="59">
        <f t="shared" si="4"/>
        <v>0</v>
      </c>
      <c r="L11" s="251">
        <f t="shared" si="3"/>
        <v>100</v>
      </c>
      <c r="M11" s="154" t="s">
        <v>102</v>
      </c>
      <c r="N11" s="60"/>
      <c r="O11" s="86">
        <f t="shared" si="5"/>
        <v>4</v>
      </c>
    </row>
    <row r="12" spans="1:15" s="73" customFormat="1" ht="24.95" customHeight="1" x14ac:dyDescent="0.25">
      <c r="A12" s="61" t="s">
        <v>18</v>
      </c>
      <c r="B12" s="56">
        <v>28</v>
      </c>
      <c r="C12" s="56">
        <v>0</v>
      </c>
      <c r="D12" s="56">
        <v>0</v>
      </c>
      <c r="E12" s="56">
        <v>28</v>
      </c>
      <c r="F12" s="56">
        <v>0</v>
      </c>
      <c r="G12" s="56"/>
      <c r="H12" s="59">
        <f t="shared" si="0"/>
        <v>0</v>
      </c>
      <c r="I12" s="59">
        <f t="shared" si="1"/>
        <v>0</v>
      </c>
      <c r="J12" s="59">
        <f t="shared" si="2"/>
        <v>100</v>
      </c>
      <c r="K12" s="59">
        <f t="shared" si="4"/>
        <v>0</v>
      </c>
      <c r="L12" s="251">
        <f t="shared" si="3"/>
        <v>100</v>
      </c>
      <c r="M12" s="154" t="s">
        <v>103</v>
      </c>
      <c r="N12" s="60"/>
      <c r="O12" s="86">
        <f t="shared" si="5"/>
        <v>28</v>
      </c>
    </row>
    <row r="13" spans="1:15" s="73" customFormat="1" ht="24.95" customHeight="1" x14ac:dyDescent="0.25">
      <c r="A13" s="61" t="s">
        <v>19</v>
      </c>
      <c r="B13" s="56">
        <v>4</v>
      </c>
      <c r="C13" s="56">
        <v>0</v>
      </c>
      <c r="D13" s="56">
        <v>0</v>
      </c>
      <c r="E13" s="56">
        <v>4</v>
      </c>
      <c r="F13" s="56">
        <v>0</v>
      </c>
      <c r="G13" s="62"/>
      <c r="H13" s="59">
        <f t="shared" si="0"/>
        <v>0</v>
      </c>
      <c r="I13" s="59">
        <f t="shared" si="1"/>
        <v>0</v>
      </c>
      <c r="J13" s="59">
        <f t="shared" si="2"/>
        <v>100</v>
      </c>
      <c r="K13" s="59">
        <f t="shared" si="4"/>
        <v>0</v>
      </c>
      <c r="L13" s="251">
        <f t="shared" si="3"/>
        <v>100</v>
      </c>
      <c r="M13" s="154" t="s">
        <v>104</v>
      </c>
      <c r="N13" s="60"/>
      <c r="O13" s="86">
        <f t="shared" si="5"/>
        <v>4</v>
      </c>
    </row>
    <row r="14" spans="1:15" s="73" customFormat="1" ht="24.95" customHeight="1" x14ac:dyDescent="0.25">
      <c r="A14" s="61" t="s">
        <v>20</v>
      </c>
      <c r="B14" s="56">
        <v>4</v>
      </c>
      <c r="C14" s="56">
        <v>1</v>
      </c>
      <c r="D14" s="56">
        <v>1</v>
      </c>
      <c r="E14" s="56">
        <v>2</v>
      </c>
      <c r="F14" s="56">
        <v>0</v>
      </c>
      <c r="G14" s="62"/>
      <c r="H14" s="59">
        <f t="shared" si="0"/>
        <v>25</v>
      </c>
      <c r="I14" s="59">
        <f t="shared" si="1"/>
        <v>25</v>
      </c>
      <c r="J14" s="59">
        <f t="shared" si="2"/>
        <v>50</v>
      </c>
      <c r="K14" s="59">
        <f t="shared" si="4"/>
        <v>0</v>
      </c>
      <c r="L14" s="251">
        <f t="shared" si="3"/>
        <v>100</v>
      </c>
      <c r="M14" s="154" t="s">
        <v>105</v>
      </c>
      <c r="N14" s="60"/>
      <c r="O14" s="86">
        <f t="shared" si="5"/>
        <v>4</v>
      </c>
    </row>
    <row r="15" spans="1:15" s="73" customFormat="1" ht="24.95" customHeight="1" x14ac:dyDescent="0.25">
      <c r="A15" s="61" t="s">
        <v>21</v>
      </c>
      <c r="B15" s="56">
        <v>4</v>
      </c>
      <c r="C15" s="60">
        <v>4</v>
      </c>
      <c r="D15" s="56">
        <v>0</v>
      </c>
      <c r="E15" s="56">
        <v>0</v>
      </c>
      <c r="F15" s="56">
        <v>0</v>
      </c>
      <c r="G15" s="62"/>
      <c r="H15" s="58">
        <f t="shared" si="0"/>
        <v>100</v>
      </c>
      <c r="I15" s="59">
        <f t="shared" si="1"/>
        <v>0</v>
      </c>
      <c r="J15" s="59">
        <f t="shared" si="2"/>
        <v>0</v>
      </c>
      <c r="K15" s="59">
        <f t="shared" si="4"/>
        <v>0</v>
      </c>
      <c r="L15" s="251">
        <f t="shared" si="3"/>
        <v>100</v>
      </c>
      <c r="M15" s="154" t="s">
        <v>106</v>
      </c>
      <c r="N15" s="60"/>
      <c r="O15" s="86">
        <f t="shared" si="5"/>
        <v>4</v>
      </c>
    </row>
    <row r="16" spans="1:15" s="73" customFormat="1" ht="24.95" customHeight="1" x14ac:dyDescent="0.25">
      <c r="A16" s="211" t="s">
        <v>22</v>
      </c>
      <c r="B16" s="56">
        <v>6</v>
      </c>
      <c r="C16" s="60">
        <v>5</v>
      </c>
      <c r="D16" s="56">
        <v>0</v>
      </c>
      <c r="E16" s="56">
        <v>1</v>
      </c>
      <c r="F16" s="56">
        <v>0</v>
      </c>
      <c r="G16" s="62"/>
      <c r="H16" s="58">
        <f t="shared" si="0"/>
        <v>83.333333333333343</v>
      </c>
      <c r="I16" s="59">
        <f t="shared" si="1"/>
        <v>0</v>
      </c>
      <c r="J16" s="59">
        <f t="shared" si="2"/>
        <v>16.666666666666664</v>
      </c>
      <c r="K16" s="59">
        <f t="shared" si="4"/>
        <v>0</v>
      </c>
      <c r="L16" s="251">
        <f t="shared" si="3"/>
        <v>100</v>
      </c>
      <c r="M16" s="154" t="s">
        <v>107</v>
      </c>
      <c r="N16" s="60"/>
      <c r="O16" s="86">
        <f t="shared" si="5"/>
        <v>6</v>
      </c>
    </row>
    <row r="17" spans="1:15" s="73" customFormat="1" ht="24.95" customHeight="1" x14ac:dyDescent="0.25">
      <c r="A17" s="61" t="s">
        <v>23</v>
      </c>
      <c r="B17" s="56">
        <v>1</v>
      </c>
      <c r="C17" s="60">
        <v>1</v>
      </c>
      <c r="D17" s="56">
        <v>0</v>
      </c>
      <c r="E17" s="56">
        <v>0</v>
      </c>
      <c r="F17" s="56">
        <v>0</v>
      </c>
      <c r="G17" s="62"/>
      <c r="H17" s="58">
        <f t="shared" si="0"/>
        <v>100</v>
      </c>
      <c r="I17" s="59">
        <f t="shared" si="1"/>
        <v>0</v>
      </c>
      <c r="J17" s="59">
        <f t="shared" si="2"/>
        <v>0</v>
      </c>
      <c r="K17" s="59">
        <f t="shared" si="4"/>
        <v>0</v>
      </c>
      <c r="L17" s="251">
        <f t="shared" si="3"/>
        <v>100</v>
      </c>
      <c r="M17" s="154" t="s">
        <v>108</v>
      </c>
      <c r="N17" s="60"/>
      <c r="O17" s="86">
        <f t="shared" si="5"/>
        <v>1</v>
      </c>
    </row>
    <row r="18" spans="1:15" s="73" customFormat="1" ht="24.95" customHeight="1" x14ac:dyDescent="0.25">
      <c r="A18" s="61" t="s">
        <v>24</v>
      </c>
      <c r="B18" s="56">
        <v>4</v>
      </c>
      <c r="C18" s="60">
        <v>1</v>
      </c>
      <c r="D18" s="56">
        <v>0</v>
      </c>
      <c r="E18" s="56">
        <v>3</v>
      </c>
      <c r="F18" s="56">
        <v>0</v>
      </c>
      <c r="G18" s="62"/>
      <c r="H18" s="58">
        <f t="shared" si="0"/>
        <v>25</v>
      </c>
      <c r="I18" s="59">
        <f t="shared" si="1"/>
        <v>0</v>
      </c>
      <c r="J18" s="59">
        <f t="shared" si="2"/>
        <v>75</v>
      </c>
      <c r="K18" s="59">
        <f t="shared" si="4"/>
        <v>0</v>
      </c>
      <c r="L18" s="251">
        <f t="shared" si="3"/>
        <v>100</v>
      </c>
      <c r="M18" s="154" t="s">
        <v>109</v>
      </c>
      <c r="N18" s="60"/>
      <c r="O18" s="86">
        <f t="shared" si="5"/>
        <v>4</v>
      </c>
    </row>
    <row r="19" spans="1:15" s="73" customFormat="1" ht="24.95" customHeight="1" x14ac:dyDescent="0.25">
      <c r="A19" s="61" t="s">
        <v>25</v>
      </c>
      <c r="B19" s="56">
        <v>0</v>
      </c>
      <c r="C19" s="56">
        <v>0</v>
      </c>
      <c r="D19" s="56">
        <v>0</v>
      </c>
      <c r="E19" s="56">
        <v>0</v>
      </c>
      <c r="F19" s="56">
        <v>0</v>
      </c>
      <c r="G19" s="62"/>
      <c r="H19" s="59">
        <v>0</v>
      </c>
      <c r="I19" s="59">
        <v>0</v>
      </c>
      <c r="J19" s="59">
        <v>0</v>
      </c>
      <c r="K19" s="59">
        <v>0</v>
      </c>
      <c r="L19" s="250">
        <f t="shared" si="3"/>
        <v>0</v>
      </c>
      <c r="M19" s="154" t="s">
        <v>110</v>
      </c>
      <c r="N19" s="60"/>
      <c r="O19" s="86">
        <f t="shared" si="5"/>
        <v>0</v>
      </c>
    </row>
    <row r="20" spans="1:15" s="73" customFormat="1" ht="24.95" customHeight="1" x14ac:dyDescent="0.25">
      <c r="A20" s="61" t="s">
        <v>26</v>
      </c>
      <c r="B20" s="56">
        <v>2</v>
      </c>
      <c r="C20" s="60">
        <v>2</v>
      </c>
      <c r="D20" s="56">
        <v>0</v>
      </c>
      <c r="E20" s="56">
        <v>0</v>
      </c>
      <c r="F20" s="56">
        <v>0</v>
      </c>
      <c r="G20" s="62"/>
      <c r="H20" s="58">
        <f t="shared" si="0"/>
        <v>100</v>
      </c>
      <c r="I20" s="59">
        <f t="shared" si="1"/>
        <v>0</v>
      </c>
      <c r="J20" s="59">
        <f t="shared" si="2"/>
        <v>0</v>
      </c>
      <c r="K20" s="59">
        <f>F20/B20*100</f>
        <v>0</v>
      </c>
      <c r="L20" s="251">
        <f t="shared" si="3"/>
        <v>100</v>
      </c>
      <c r="M20" s="154" t="s">
        <v>111</v>
      </c>
      <c r="N20" s="60"/>
      <c r="O20" s="86">
        <f t="shared" si="5"/>
        <v>2</v>
      </c>
    </row>
    <row r="21" spans="1:15" s="73" customFormat="1" ht="24.95" customHeight="1" x14ac:dyDescent="0.25">
      <c r="A21" s="213" t="s">
        <v>27</v>
      </c>
      <c r="B21" s="56">
        <v>0</v>
      </c>
      <c r="C21" s="56">
        <v>0</v>
      </c>
      <c r="D21" s="56">
        <v>0</v>
      </c>
      <c r="E21" s="56">
        <v>0</v>
      </c>
      <c r="F21" s="56">
        <v>0</v>
      </c>
      <c r="G21" s="62"/>
      <c r="H21" s="59">
        <v>0</v>
      </c>
      <c r="I21" s="59">
        <v>0</v>
      </c>
      <c r="J21" s="59">
        <v>0</v>
      </c>
      <c r="K21" s="59">
        <v>0</v>
      </c>
      <c r="L21" s="250">
        <f t="shared" si="3"/>
        <v>0</v>
      </c>
      <c r="M21" s="214" t="s">
        <v>112</v>
      </c>
      <c r="N21" s="60"/>
      <c r="O21" s="86">
        <f t="shared" si="5"/>
        <v>0</v>
      </c>
    </row>
    <row r="22" spans="1:15" s="73" customFormat="1" ht="24.95" customHeight="1" x14ac:dyDescent="0.25">
      <c r="A22" s="219" t="s">
        <v>28</v>
      </c>
      <c r="B22" s="220">
        <v>3</v>
      </c>
      <c r="C22" s="56">
        <v>0</v>
      </c>
      <c r="D22" s="56">
        <v>0</v>
      </c>
      <c r="E22" s="56">
        <v>3</v>
      </c>
      <c r="F22" s="56">
        <v>0</v>
      </c>
      <c r="G22" s="65"/>
      <c r="H22" s="59">
        <f t="shared" si="0"/>
        <v>0</v>
      </c>
      <c r="I22" s="59">
        <f t="shared" si="1"/>
        <v>0</v>
      </c>
      <c r="J22" s="216">
        <f t="shared" si="2"/>
        <v>100</v>
      </c>
      <c r="K22" s="59">
        <f>F22/B22*100</f>
        <v>0</v>
      </c>
      <c r="L22" s="252">
        <f t="shared" si="3"/>
        <v>100</v>
      </c>
      <c r="M22" s="221" t="s">
        <v>113</v>
      </c>
      <c r="N22" s="60"/>
      <c r="O22" s="86">
        <f t="shared" si="5"/>
        <v>3</v>
      </c>
    </row>
    <row r="23" spans="1:15" ht="24.95" customHeight="1" thickBot="1" x14ac:dyDescent="0.3">
      <c r="A23" s="32" t="s">
        <v>49</v>
      </c>
      <c r="B23" s="37">
        <f>SUM(B8:B22)</f>
        <v>80</v>
      </c>
      <c r="C23" s="33">
        <f>SUM(C8:C22)</f>
        <v>21</v>
      </c>
      <c r="D23" s="40">
        <f>SUM(D8:D22)</f>
        <v>1</v>
      </c>
      <c r="E23" s="37">
        <f>SUM(E8:E22)</f>
        <v>58</v>
      </c>
      <c r="F23" s="37">
        <f>SUM(F8:F22)</f>
        <v>0</v>
      </c>
      <c r="G23" s="37"/>
      <c r="H23" s="35">
        <f t="shared" si="0"/>
        <v>26.25</v>
      </c>
      <c r="I23" s="34">
        <f t="shared" si="1"/>
        <v>1.25</v>
      </c>
      <c r="J23" s="35">
        <f t="shared" ref="J23" si="6">E23/B23*100</f>
        <v>72.5</v>
      </c>
      <c r="K23" s="34">
        <f t="shared" ref="K23" si="7">F23/B23*100</f>
        <v>0</v>
      </c>
      <c r="L23" s="253">
        <f t="shared" si="3"/>
        <v>100</v>
      </c>
      <c r="M23" s="155" t="s">
        <v>93</v>
      </c>
      <c r="N23" s="3"/>
      <c r="O23" s="89"/>
    </row>
    <row r="24" spans="1:15" ht="9.9499999999999993" customHeight="1" thickTop="1" x14ac:dyDescent="0.25">
      <c r="A24" s="299"/>
      <c r="B24" s="299"/>
      <c r="C24" s="299"/>
      <c r="D24" s="299"/>
      <c r="E24" s="299"/>
      <c r="F24" s="299"/>
      <c r="G24" s="299"/>
      <c r="H24" s="299"/>
      <c r="I24" s="79"/>
      <c r="J24" s="254"/>
      <c r="K24" s="254"/>
      <c r="L24" s="254"/>
      <c r="M24" s="97"/>
    </row>
    <row r="25" spans="1:15" ht="38.1" customHeight="1" x14ac:dyDescent="0.25">
      <c r="A25" s="301" t="s">
        <v>82</v>
      </c>
      <c r="B25" s="301"/>
      <c r="C25" s="301"/>
      <c r="D25" s="301"/>
      <c r="E25" s="301"/>
      <c r="F25" s="301"/>
      <c r="G25" s="301"/>
      <c r="H25" s="309" t="s">
        <v>209</v>
      </c>
      <c r="I25" s="309"/>
      <c r="J25" s="309"/>
      <c r="K25" s="309"/>
      <c r="L25" s="309"/>
      <c r="M25" s="309"/>
      <c r="N25" s="141"/>
    </row>
    <row r="26" spans="1:15" ht="15" customHeight="1" x14ac:dyDescent="0.25">
      <c r="A26" s="317"/>
      <c r="B26" s="317"/>
      <c r="C26" s="317"/>
      <c r="D26" s="317"/>
      <c r="E26" s="317"/>
      <c r="F26" s="317"/>
      <c r="G26" s="317"/>
      <c r="H26" s="313"/>
      <c r="I26" s="313"/>
      <c r="J26" s="313"/>
      <c r="K26" s="313"/>
      <c r="L26" s="313"/>
      <c r="M26" s="313"/>
    </row>
    <row r="27" spans="1:15" ht="15" customHeight="1" x14ac:dyDescent="0.25">
      <c r="A27" s="262"/>
      <c r="B27" s="262"/>
      <c r="C27" s="262"/>
      <c r="D27" s="262"/>
      <c r="E27" s="262"/>
      <c r="F27" s="262"/>
      <c r="G27" s="262"/>
      <c r="H27" s="259"/>
      <c r="I27" s="259"/>
      <c r="J27" s="259"/>
      <c r="K27" s="259"/>
      <c r="L27" s="259"/>
      <c r="M27" s="259"/>
    </row>
    <row r="28" spans="1:15" ht="15" customHeight="1" x14ac:dyDescent="0.25">
      <c r="A28" s="262"/>
      <c r="B28" s="262"/>
      <c r="C28" s="262"/>
      <c r="D28" s="262"/>
      <c r="E28" s="262"/>
      <c r="F28" s="262"/>
      <c r="G28" s="262"/>
      <c r="H28" s="259"/>
      <c r="I28" s="259"/>
      <c r="J28" s="259"/>
      <c r="K28" s="259"/>
      <c r="L28" s="259"/>
      <c r="M28" s="259"/>
    </row>
    <row r="29" spans="1:15" ht="15" customHeight="1" x14ac:dyDescent="0.25">
      <c r="A29" s="262"/>
      <c r="B29" s="262"/>
      <c r="C29" s="262"/>
      <c r="D29" s="262"/>
      <c r="E29" s="262"/>
      <c r="F29" s="262"/>
      <c r="G29" s="262"/>
      <c r="H29" s="259"/>
      <c r="I29" s="259"/>
      <c r="J29" s="259"/>
      <c r="K29" s="259"/>
      <c r="L29" s="259"/>
      <c r="M29" s="259"/>
    </row>
    <row r="30" spans="1:15" ht="15" customHeight="1" x14ac:dyDescent="0.25">
      <c r="A30" s="318"/>
      <c r="B30" s="318"/>
      <c r="C30" s="318"/>
      <c r="D30" s="318"/>
      <c r="E30" s="318"/>
      <c r="F30" s="318"/>
      <c r="G30" s="124"/>
      <c r="H30" s="314"/>
      <c r="I30" s="314"/>
      <c r="J30" s="314"/>
      <c r="K30" s="314"/>
      <c r="L30" s="314"/>
      <c r="M30" s="314"/>
    </row>
    <row r="31" spans="1:15" ht="15" customHeight="1" x14ac:dyDescent="0.25">
      <c r="A31" s="316"/>
      <c r="B31" s="316"/>
      <c r="C31" s="316"/>
      <c r="D31" s="316"/>
      <c r="E31" s="316"/>
      <c r="F31" s="316"/>
      <c r="G31" s="125"/>
      <c r="H31" s="314"/>
      <c r="I31" s="314"/>
      <c r="J31" s="314"/>
      <c r="K31" s="314"/>
      <c r="L31" s="314"/>
      <c r="M31" s="314"/>
    </row>
    <row r="32" spans="1:15" ht="15" customHeight="1" x14ac:dyDescent="0.25">
      <c r="A32" s="261"/>
      <c r="B32" s="261"/>
      <c r="C32" s="261"/>
      <c r="D32" s="261"/>
      <c r="E32" s="261"/>
      <c r="F32" s="261"/>
      <c r="G32" s="260"/>
      <c r="H32" s="260"/>
      <c r="I32" s="260"/>
      <c r="J32" s="260"/>
      <c r="K32" s="260"/>
      <c r="L32" s="260"/>
      <c r="M32" s="260"/>
    </row>
    <row r="33" spans="1:14" ht="15" customHeight="1" x14ac:dyDescent="0.25">
      <c r="A33" s="261"/>
      <c r="B33" s="261"/>
      <c r="C33" s="261"/>
      <c r="D33" s="261"/>
      <c r="E33" s="261"/>
      <c r="F33" s="261"/>
      <c r="G33" s="260"/>
      <c r="H33" s="260"/>
      <c r="I33" s="260"/>
      <c r="J33" s="260"/>
      <c r="K33" s="260"/>
      <c r="L33" s="260"/>
      <c r="M33" s="260"/>
    </row>
    <row r="34" spans="1:14" ht="15" customHeight="1" x14ac:dyDescent="0.25">
      <c r="A34" s="261"/>
      <c r="B34" s="261"/>
      <c r="C34" s="261"/>
      <c r="D34" s="261"/>
      <c r="E34" s="261"/>
      <c r="F34" s="261"/>
      <c r="G34" s="260"/>
      <c r="H34" s="260"/>
      <c r="I34" s="260"/>
      <c r="J34" s="260"/>
      <c r="K34" s="260"/>
      <c r="L34" s="260"/>
      <c r="M34" s="260"/>
    </row>
    <row r="35" spans="1:14" ht="15" customHeight="1" x14ac:dyDescent="0.25">
      <c r="A35" s="261"/>
      <c r="B35" s="261"/>
      <c r="C35" s="261"/>
      <c r="D35" s="261"/>
      <c r="E35" s="261"/>
      <c r="F35" s="261"/>
      <c r="G35" s="260"/>
      <c r="H35" s="260"/>
      <c r="I35" s="260"/>
      <c r="J35" s="260"/>
      <c r="K35" s="260"/>
      <c r="L35" s="260"/>
      <c r="M35" s="260"/>
    </row>
    <row r="36" spans="1:14" ht="15" customHeight="1" x14ac:dyDescent="0.25">
      <c r="A36" s="109"/>
      <c r="B36" s="109"/>
      <c r="C36" s="109"/>
      <c r="D36" s="109"/>
      <c r="E36" s="255"/>
      <c r="F36" s="255"/>
      <c r="G36" s="125"/>
      <c r="H36" s="125"/>
      <c r="I36" s="125"/>
      <c r="J36" s="255"/>
      <c r="K36" s="255"/>
      <c r="L36" s="255"/>
      <c r="M36" s="125"/>
    </row>
    <row r="37" spans="1:14" ht="15" customHeight="1" x14ac:dyDescent="0.25">
      <c r="A37" s="315"/>
      <c r="B37" s="315"/>
      <c r="C37" s="315"/>
      <c r="D37" s="315"/>
      <c r="E37" s="315"/>
      <c r="F37" s="315"/>
      <c r="G37" s="126"/>
      <c r="H37" s="315"/>
      <c r="I37" s="315"/>
      <c r="J37" s="315"/>
      <c r="K37" s="315"/>
      <c r="L37" s="315"/>
      <c r="M37" s="315"/>
    </row>
    <row r="38" spans="1:14" ht="15.95" customHeight="1" x14ac:dyDescent="0.25">
      <c r="A38" s="300" t="s">
        <v>155</v>
      </c>
      <c r="B38" s="300"/>
      <c r="C38" s="300"/>
      <c r="D38" s="300"/>
      <c r="E38" s="300"/>
      <c r="F38" s="256"/>
      <c r="G38" s="197"/>
      <c r="H38" s="161">
        <v>12</v>
      </c>
      <c r="I38" s="311" t="s">
        <v>156</v>
      </c>
      <c r="J38" s="311"/>
      <c r="K38" s="311"/>
      <c r="L38" s="311"/>
      <c r="M38" s="311"/>
      <c r="N38" s="122"/>
    </row>
    <row r="54" spans="3:3" x14ac:dyDescent="0.25">
      <c r="C54" s="6"/>
    </row>
  </sheetData>
  <mergeCells count="24">
    <mergeCell ref="H5:L5"/>
    <mergeCell ref="C5:F5"/>
    <mergeCell ref="H37:M37"/>
    <mergeCell ref="A37:F37"/>
    <mergeCell ref="H31:M31"/>
    <mergeCell ref="A31:F31"/>
    <mergeCell ref="A26:G26"/>
    <mergeCell ref="A30:F30"/>
    <mergeCell ref="I38:M38"/>
    <mergeCell ref="A38:E38"/>
    <mergeCell ref="A24:H24"/>
    <mergeCell ref="A25:G25"/>
    <mergeCell ref="A1:M1"/>
    <mergeCell ref="A2:M2"/>
    <mergeCell ref="A3:L3"/>
    <mergeCell ref="C4:F4"/>
    <mergeCell ref="H4:L4"/>
    <mergeCell ref="A4:A7"/>
    <mergeCell ref="H25:M25"/>
    <mergeCell ref="H26:M26"/>
    <mergeCell ref="H30:M30"/>
    <mergeCell ref="M4:M7"/>
    <mergeCell ref="B4:B5"/>
    <mergeCell ref="B6:B7"/>
  </mergeCells>
  <printOptions horizontalCentered="1"/>
  <pageMargins left="0.4" right="0.4" top="0.6" bottom="0.4" header="0" footer="0"/>
  <pageSetup paperSize="9" scale="87"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theme="3" tint="0.39997558519241921"/>
  </sheetPr>
  <dimension ref="A1:AA39"/>
  <sheetViews>
    <sheetView rightToLeft="1" view="pageBreakPreview" zoomScale="90" zoomScaleSheetLayoutView="90" workbookViewId="0">
      <selection activeCell="Q1" sqref="Q1:W1048576"/>
    </sheetView>
  </sheetViews>
  <sheetFormatPr defaultColWidth="9.140625" defaultRowHeight="15" x14ac:dyDescent="0.25"/>
  <cols>
    <col min="1" max="1" width="9.140625" style="1" customWidth="1"/>
    <col min="2" max="2" width="9.7109375" style="1" customWidth="1"/>
    <col min="3" max="3" width="7.85546875" style="1" customWidth="1"/>
    <col min="4" max="4" width="9.42578125" style="1" customWidth="1"/>
    <col min="5" max="5" width="9.28515625" style="1" customWidth="1"/>
    <col min="6" max="6" width="9.140625" style="1" customWidth="1"/>
    <col min="7" max="7" width="6.42578125" style="1" hidden="1" customWidth="1"/>
    <col min="8" max="8" width="1" style="1" customWidth="1"/>
    <col min="9" max="9" width="7.28515625" style="1" customWidth="1"/>
    <col min="10" max="11" width="9.42578125" style="1" customWidth="1"/>
    <col min="12" max="12" width="9.5703125" style="1" bestFit="1" customWidth="1"/>
    <col min="13" max="13" width="6.140625" style="1" hidden="1" customWidth="1"/>
    <col min="14" max="14" width="6" style="1" customWidth="1"/>
    <col min="15" max="15" width="13" style="1" customWidth="1"/>
    <col min="16" max="16" width="9.140625" style="1"/>
    <col min="17" max="17" width="0" style="1" hidden="1" customWidth="1"/>
    <col min="18" max="18" width="4.5703125" style="1" hidden="1" customWidth="1"/>
    <col min="19" max="23" width="0" style="1" hidden="1" customWidth="1"/>
    <col min="24" max="24" width="1.85546875" style="1" customWidth="1"/>
    <col min="25" max="16384" width="9.140625" style="1"/>
  </cols>
  <sheetData>
    <row r="1" spans="1:27" ht="35.1" customHeight="1" x14ac:dyDescent="0.25">
      <c r="A1" s="298" t="s">
        <v>252</v>
      </c>
      <c r="B1" s="298"/>
      <c r="C1" s="298"/>
      <c r="D1" s="298"/>
      <c r="E1" s="298"/>
      <c r="F1" s="298"/>
      <c r="G1" s="298"/>
      <c r="H1" s="298"/>
      <c r="I1" s="298"/>
      <c r="J1" s="298"/>
      <c r="K1" s="298"/>
      <c r="L1" s="298"/>
      <c r="M1" s="298"/>
      <c r="N1" s="298"/>
      <c r="O1" s="298"/>
    </row>
    <row r="2" spans="1:27" ht="50.1" customHeight="1" thickBot="1" x14ac:dyDescent="0.3">
      <c r="A2" s="308" t="s">
        <v>211</v>
      </c>
      <c r="B2" s="308"/>
      <c r="C2" s="308"/>
      <c r="D2" s="308"/>
      <c r="E2" s="308"/>
      <c r="F2" s="308"/>
      <c r="G2" s="308"/>
      <c r="H2" s="308"/>
      <c r="I2" s="308"/>
      <c r="J2" s="308"/>
      <c r="K2" s="308"/>
      <c r="L2" s="308"/>
      <c r="M2" s="308"/>
      <c r="N2" s="308"/>
      <c r="O2" s="308"/>
    </row>
    <row r="3" spans="1:27" ht="30" customHeight="1" thickTop="1" thickBot="1" x14ac:dyDescent="0.3">
      <c r="A3" s="312" t="s">
        <v>179</v>
      </c>
      <c r="B3" s="312"/>
      <c r="C3" s="312"/>
      <c r="D3" s="312"/>
      <c r="E3" s="312"/>
      <c r="F3" s="312"/>
      <c r="G3" s="312"/>
      <c r="H3" s="312"/>
      <c r="I3" s="38"/>
      <c r="J3" s="38"/>
      <c r="K3" s="38"/>
      <c r="L3" s="38"/>
      <c r="M3" s="38"/>
      <c r="N3" s="27"/>
      <c r="O3" s="198" t="s">
        <v>178</v>
      </c>
      <c r="Q3" s="304" t="s">
        <v>52</v>
      </c>
      <c r="S3" s="304" t="s">
        <v>72</v>
      </c>
    </row>
    <row r="4" spans="1:27" ht="30" customHeight="1" thickTop="1" x14ac:dyDescent="0.25">
      <c r="A4" s="304" t="s">
        <v>3</v>
      </c>
      <c r="B4" s="322" t="s">
        <v>92</v>
      </c>
      <c r="C4" s="302" t="s">
        <v>50</v>
      </c>
      <c r="D4" s="302"/>
      <c r="E4" s="302"/>
      <c r="F4" s="302"/>
      <c r="G4" s="42"/>
      <c r="H4" s="42"/>
      <c r="I4" s="320" t="s">
        <v>51</v>
      </c>
      <c r="J4" s="320"/>
      <c r="K4" s="320"/>
      <c r="L4" s="320"/>
      <c r="M4" s="320"/>
      <c r="N4" s="320"/>
      <c r="O4" s="295" t="s">
        <v>94</v>
      </c>
      <c r="Q4" s="305"/>
      <c r="S4" s="305"/>
      <c r="T4" s="90"/>
      <c r="Y4" s="319"/>
      <c r="Z4" s="319"/>
      <c r="AA4" s="319"/>
    </row>
    <row r="5" spans="1:27" ht="30" customHeight="1" x14ac:dyDescent="0.25">
      <c r="A5" s="305"/>
      <c r="B5" s="323"/>
      <c r="C5" s="324" t="s">
        <v>212</v>
      </c>
      <c r="D5" s="324"/>
      <c r="E5" s="324"/>
      <c r="F5" s="324"/>
      <c r="G5" s="107"/>
      <c r="H5" s="107"/>
      <c r="I5" s="324" t="s">
        <v>213</v>
      </c>
      <c r="J5" s="324"/>
      <c r="K5" s="324"/>
      <c r="L5" s="324"/>
      <c r="M5" s="324"/>
      <c r="N5" s="324"/>
      <c r="O5" s="296"/>
      <c r="Q5" s="305"/>
      <c r="S5" s="305"/>
      <c r="T5" s="110"/>
      <c r="Y5" s="110"/>
      <c r="Z5" s="110"/>
      <c r="AA5" s="110"/>
    </row>
    <row r="6" spans="1:27" ht="35.1" customHeight="1" x14ac:dyDescent="0.25">
      <c r="A6" s="305"/>
      <c r="B6" s="296" t="s">
        <v>236</v>
      </c>
      <c r="C6" s="127" t="s">
        <v>6</v>
      </c>
      <c r="D6" s="127" t="s">
        <v>7</v>
      </c>
      <c r="E6" s="127" t="s">
        <v>8</v>
      </c>
      <c r="F6" s="127" t="s">
        <v>9</v>
      </c>
      <c r="G6" s="36" t="s">
        <v>10</v>
      </c>
      <c r="H6" s="41"/>
      <c r="I6" s="127" t="s">
        <v>6</v>
      </c>
      <c r="J6" s="127" t="s">
        <v>7</v>
      </c>
      <c r="K6" s="127" t="s">
        <v>8</v>
      </c>
      <c r="L6" s="127" t="s">
        <v>9</v>
      </c>
      <c r="M6" s="127" t="s">
        <v>10</v>
      </c>
      <c r="N6" s="127" t="s">
        <v>0</v>
      </c>
      <c r="O6" s="296"/>
      <c r="Q6" s="306"/>
      <c r="S6" s="306"/>
    </row>
    <row r="7" spans="1:27" ht="35.1" customHeight="1" x14ac:dyDescent="0.25">
      <c r="A7" s="306"/>
      <c r="B7" s="297"/>
      <c r="C7" s="156" t="s">
        <v>126</v>
      </c>
      <c r="D7" s="156" t="s">
        <v>127</v>
      </c>
      <c r="E7" s="156" t="s">
        <v>128</v>
      </c>
      <c r="F7" s="156" t="s">
        <v>129</v>
      </c>
      <c r="G7" s="145"/>
      <c r="H7" s="146"/>
      <c r="I7" s="156" t="s">
        <v>126</v>
      </c>
      <c r="J7" s="156" t="s">
        <v>127</v>
      </c>
      <c r="K7" s="156" t="s">
        <v>128</v>
      </c>
      <c r="L7" s="156" t="s">
        <v>129</v>
      </c>
      <c r="M7" s="156"/>
      <c r="N7" s="156" t="s">
        <v>93</v>
      </c>
      <c r="O7" s="297"/>
      <c r="Q7" s="103"/>
      <c r="S7" s="103"/>
    </row>
    <row r="8" spans="1:27" s="50" customFormat="1" ht="24.95" customHeight="1" x14ac:dyDescent="0.25">
      <c r="A8" s="55" t="s">
        <v>14</v>
      </c>
      <c r="B8" s="123">
        <f>T8</f>
        <v>21</v>
      </c>
      <c r="C8" s="62">
        <v>0</v>
      </c>
      <c r="D8" s="62">
        <v>19</v>
      </c>
      <c r="E8" s="62">
        <v>0</v>
      </c>
      <c r="F8" s="123">
        <v>2</v>
      </c>
      <c r="G8" s="62">
        <v>0</v>
      </c>
      <c r="H8" s="66"/>
      <c r="I8" s="120">
        <f t="shared" ref="I8:I22" si="0">C8/B8*100</f>
        <v>0</v>
      </c>
      <c r="J8" s="120">
        <f t="shared" ref="J8:J22" si="1">D8/B8*100</f>
        <v>90.476190476190482</v>
      </c>
      <c r="K8" s="120">
        <f t="shared" ref="K8:K22" si="2">E8/B8*100</f>
        <v>0</v>
      </c>
      <c r="L8" s="120">
        <f t="shared" ref="L8:L22" si="3">F8/B8*100</f>
        <v>9.5238095238095237</v>
      </c>
      <c r="M8" s="120">
        <f t="shared" ref="M8:M22" si="4">G8/B8*100</f>
        <v>0</v>
      </c>
      <c r="N8" s="66">
        <f t="shared" ref="N8:N23" si="5">SUM(I8:M8)</f>
        <v>100</v>
      </c>
      <c r="O8" s="153" t="s">
        <v>99</v>
      </c>
      <c r="Q8" s="56">
        <v>9</v>
      </c>
      <c r="S8" s="56">
        <v>12</v>
      </c>
      <c r="T8" s="50">
        <f>Q8+S8</f>
        <v>21</v>
      </c>
      <c r="U8" s="50">
        <f>'1 ا'!B8</f>
        <v>9</v>
      </c>
      <c r="V8" s="50">
        <f>'1 ب'!B8</f>
        <v>12</v>
      </c>
    </row>
    <row r="9" spans="1:27" s="50" customFormat="1" ht="24.95" customHeight="1" x14ac:dyDescent="0.25">
      <c r="A9" s="61" t="s">
        <v>15</v>
      </c>
      <c r="B9" s="60">
        <f t="shared" ref="B9:B22" si="6">T9</f>
        <v>10</v>
      </c>
      <c r="C9" s="56">
        <v>0</v>
      </c>
      <c r="D9" s="56">
        <v>4</v>
      </c>
      <c r="E9" s="56">
        <v>0</v>
      </c>
      <c r="F9" s="60">
        <v>6</v>
      </c>
      <c r="G9" s="56">
        <v>0</v>
      </c>
      <c r="H9" s="66"/>
      <c r="I9" s="59">
        <f t="shared" si="0"/>
        <v>0</v>
      </c>
      <c r="J9" s="59">
        <f t="shared" si="1"/>
        <v>40</v>
      </c>
      <c r="K9" s="59">
        <f t="shared" si="2"/>
        <v>0</v>
      </c>
      <c r="L9" s="59">
        <f t="shared" si="3"/>
        <v>60</v>
      </c>
      <c r="M9" s="59">
        <f t="shared" si="4"/>
        <v>0</v>
      </c>
      <c r="N9" s="58">
        <f t="shared" si="5"/>
        <v>100</v>
      </c>
      <c r="O9" s="154" t="s">
        <v>100</v>
      </c>
      <c r="Q9" s="56">
        <v>5</v>
      </c>
      <c r="S9" s="56">
        <v>5</v>
      </c>
      <c r="T9" s="50">
        <f t="shared" ref="T9:T22" si="7">Q9+S9</f>
        <v>10</v>
      </c>
      <c r="U9" s="50">
        <f>'1 ا'!B9</f>
        <v>5</v>
      </c>
      <c r="V9" s="50">
        <f>'1 ب'!B9</f>
        <v>5</v>
      </c>
    </row>
    <row r="10" spans="1:27" s="73" customFormat="1" ht="24.95" customHeight="1" x14ac:dyDescent="0.25">
      <c r="A10" s="61" t="s">
        <v>16</v>
      </c>
      <c r="B10" s="60">
        <f t="shared" si="6"/>
        <v>14</v>
      </c>
      <c r="C10" s="56">
        <v>1</v>
      </c>
      <c r="D10" s="56">
        <v>12</v>
      </c>
      <c r="E10" s="56">
        <v>0</v>
      </c>
      <c r="F10" s="56">
        <v>1</v>
      </c>
      <c r="G10" s="56">
        <v>0</v>
      </c>
      <c r="H10" s="66"/>
      <c r="I10" s="59">
        <f t="shared" si="0"/>
        <v>7.1428571428571423</v>
      </c>
      <c r="J10" s="59">
        <f t="shared" si="1"/>
        <v>85.714285714285708</v>
      </c>
      <c r="K10" s="59">
        <f t="shared" si="2"/>
        <v>0</v>
      </c>
      <c r="L10" s="59">
        <f t="shared" si="3"/>
        <v>7.1428571428571423</v>
      </c>
      <c r="M10" s="59">
        <f t="shared" si="4"/>
        <v>0</v>
      </c>
      <c r="N10" s="59">
        <f t="shared" si="5"/>
        <v>99.999999999999986</v>
      </c>
      <c r="O10" s="154" t="s">
        <v>101</v>
      </c>
      <c r="Q10" s="56">
        <v>11</v>
      </c>
      <c r="S10" s="56">
        <v>3</v>
      </c>
      <c r="T10" s="73">
        <f t="shared" si="7"/>
        <v>14</v>
      </c>
      <c r="U10" s="73">
        <f>'1 ا'!B10</f>
        <v>11</v>
      </c>
      <c r="V10" s="73">
        <f>'1 ب'!B10</f>
        <v>3</v>
      </c>
    </row>
    <row r="11" spans="1:27" s="73" customFormat="1" ht="24.95" customHeight="1" x14ac:dyDescent="0.25">
      <c r="A11" s="61" t="s">
        <v>17</v>
      </c>
      <c r="B11" s="60">
        <f t="shared" si="6"/>
        <v>14</v>
      </c>
      <c r="C11" s="63">
        <v>1</v>
      </c>
      <c r="D11" s="63">
        <v>7</v>
      </c>
      <c r="E11" s="63">
        <v>1</v>
      </c>
      <c r="F11" s="63">
        <v>5</v>
      </c>
      <c r="G11" s="63">
        <v>0</v>
      </c>
      <c r="H11" s="67"/>
      <c r="I11" s="59">
        <f t="shared" si="0"/>
        <v>7.1428571428571423</v>
      </c>
      <c r="J11" s="59">
        <f t="shared" si="1"/>
        <v>50</v>
      </c>
      <c r="K11" s="59">
        <f t="shared" si="2"/>
        <v>7.1428571428571423</v>
      </c>
      <c r="L11" s="59">
        <f t="shared" si="3"/>
        <v>35.714285714285715</v>
      </c>
      <c r="M11" s="59">
        <f t="shared" si="4"/>
        <v>0</v>
      </c>
      <c r="N11" s="59">
        <f t="shared" si="5"/>
        <v>100</v>
      </c>
      <c r="O11" s="154" t="s">
        <v>102</v>
      </c>
      <c r="Q11" s="63">
        <v>10</v>
      </c>
      <c r="S11" s="63">
        <v>4</v>
      </c>
      <c r="T11" s="73">
        <f t="shared" si="7"/>
        <v>14</v>
      </c>
      <c r="U11" s="73">
        <f>'1 ا'!B11</f>
        <v>10</v>
      </c>
      <c r="V11" s="73">
        <f>'1 ب'!B11</f>
        <v>4</v>
      </c>
    </row>
    <row r="12" spans="1:27" s="73" customFormat="1" ht="24.95" customHeight="1" x14ac:dyDescent="0.25">
      <c r="A12" s="61" t="s">
        <v>18</v>
      </c>
      <c r="B12" s="60">
        <f t="shared" si="6"/>
        <v>35</v>
      </c>
      <c r="C12" s="56">
        <v>6</v>
      </c>
      <c r="D12" s="56">
        <v>25</v>
      </c>
      <c r="E12" s="56">
        <v>3</v>
      </c>
      <c r="F12" s="56">
        <v>1</v>
      </c>
      <c r="G12" s="56">
        <v>0</v>
      </c>
      <c r="H12" s="66"/>
      <c r="I12" s="59">
        <f t="shared" si="0"/>
        <v>17.142857142857142</v>
      </c>
      <c r="J12" s="59">
        <f t="shared" si="1"/>
        <v>71.428571428571431</v>
      </c>
      <c r="K12" s="59">
        <f t="shared" si="2"/>
        <v>8.5714285714285712</v>
      </c>
      <c r="L12" s="59">
        <f t="shared" si="3"/>
        <v>2.8571428571428572</v>
      </c>
      <c r="M12" s="59">
        <f t="shared" si="4"/>
        <v>0</v>
      </c>
      <c r="N12" s="59">
        <f t="shared" si="5"/>
        <v>100</v>
      </c>
      <c r="O12" s="154" t="s">
        <v>103</v>
      </c>
      <c r="Q12" s="56">
        <v>7</v>
      </c>
      <c r="S12" s="56">
        <v>28</v>
      </c>
      <c r="T12" s="73">
        <f t="shared" si="7"/>
        <v>35</v>
      </c>
      <c r="U12" s="73">
        <f>'1 ا'!B12</f>
        <v>7</v>
      </c>
      <c r="V12" s="73">
        <f>'1 ب'!B12</f>
        <v>28</v>
      </c>
    </row>
    <row r="13" spans="1:27" s="73" customFormat="1" ht="24.95" customHeight="1" x14ac:dyDescent="0.25">
      <c r="A13" s="61" t="s">
        <v>19</v>
      </c>
      <c r="B13" s="60">
        <f t="shared" si="6"/>
        <v>15</v>
      </c>
      <c r="C13" s="56">
        <v>0</v>
      </c>
      <c r="D13" s="56">
        <v>12</v>
      </c>
      <c r="E13" s="56">
        <v>0</v>
      </c>
      <c r="F13" s="60">
        <v>3</v>
      </c>
      <c r="G13" s="56">
        <v>0</v>
      </c>
      <c r="H13" s="66"/>
      <c r="I13" s="59">
        <f t="shared" si="0"/>
        <v>0</v>
      </c>
      <c r="J13" s="59">
        <f t="shared" si="1"/>
        <v>80</v>
      </c>
      <c r="K13" s="59">
        <f t="shared" si="2"/>
        <v>0</v>
      </c>
      <c r="L13" s="59">
        <f t="shared" si="3"/>
        <v>20</v>
      </c>
      <c r="M13" s="59">
        <f t="shared" si="4"/>
        <v>0</v>
      </c>
      <c r="N13" s="59">
        <f t="shared" si="5"/>
        <v>100</v>
      </c>
      <c r="O13" s="154" t="s">
        <v>104</v>
      </c>
      <c r="Q13" s="56">
        <v>11</v>
      </c>
      <c r="S13" s="56">
        <v>4</v>
      </c>
      <c r="T13" s="73">
        <f t="shared" si="7"/>
        <v>15</v>
      </c>
      <c r="U13" s="73">
        <f>'1 ا'!B13</f>
        <v>11</v>
      </c>
      <c r="V13" s="73">
        <f>'1 ب'!B13</f>
        <v>4</v>
      </c>
    </row>
    <row r="14" spans="1:27" s="73" customFormat="1" ht="24.95" customHeight="1" x14ac:dyDescent="0.25">
      <c r="A14" s="61" t="s">
        <v>20</v>
      </c>
      <c r="B14" s="60">
        <f t="shared" si="6"/>
        <v>7</v>
      </c>
      <c r="C14" s="56">
        <v>0</v>
      </c>
      <c r="D14" s="56">
        <v>7</v>
      </c>
      <c r="E14" s="56">
        <v>0</v>
      </c>
      <c r="F14" s="56">
        <v>0</v>
      </c>
      <c r="G14" s="56">
        <v>0</v>
      </c>
      <c r="H14" s="66"/>
      <c r="I14" s="59">
        <f t="shared" si="0"/>
        <v>0</v>
      </c>
      <c r="J14" s="59">
        <f t="shared" si="1"/>
        <v>100</v>
      </c>
      <c r="K14" s="59">
        <f t="shared" si="2"/>
        <v>0</v>
      </c>
      <c r="L14" s="59">
        <f t="shared" si="3"/>
        <v>0</v>
      </c>
      <c r="M14" s="59">
        <f t="shared" si="4"/>
        <v>0</v>
      </c>
      <c r="N14" s="59">
        <f t="shared" si="5"/>
        <v>100</v>
      </c>
      <c r="O14" s="154" t="s">
        <v>105</v>
      </c>
      <c r="Q14" s="56">
        <v>3</v>
      </c>
      <c r="S14" s="56">
        <v>4</v>
      </c>
      <c r="T14" s="73">
        <f t="shared" si="7"/>
        <v>7</v>
      </c>
      <c r="U14" s="73">
        <f>'1 ا'!B14</f>
        <v>3</v>
      </c>
      <c r="V14" s="73">
        <f>'1 ب'!B14</f>
        <v>4</v>
      </c>
    </row>
    <row r="15" spans="1:27" s="73" customFormat="1" ht="24.95" customHeight="1" x14ac:dyDescent="0.25">
      <c r="A15" s="61" t="s">
        <v>21</v>
      </c>
      <c r="B15" s="60">
        <f t="shared" si="6"/>
        <v>9</v>
      </c>
      <c r="C15" s="56">
        <v>0</v>
      </c>
      <c r="D15" s="56">
        <v>9</v>
      </c>
      <c r="E15" s="56">
        <v>0</v>
      </c>
      <c r="F15" s="56">
        <v>0</v>
      </c>
      <c r="G15" s="56">
        <v>0</v>
      </c>
      <c r="H15" s="66"/>
      <c r="I15" s="59">
        <f t="shared" si="0"/>
        <v>0</v>
      </c>
      <c r="J15" s="59">
        <f t="shared" si="1"/>
        <v>100</v>
      </c>
      <c r="K15" s="59">
        <f t="shared" si="2"/>
        <v>0</v>
      </c>
      <c r="L15" s="59">
        <f t="shared" si="3"/>
        <v>0</v>
      </c>
      <c r="M15" s="59">
        <f t="shared" si="4"/>
        <v>0</v>
      </c>
      <c r="N15" s="59">
        <f t="shared" si="5"/>
        <v>100</v>
      </c>
      <c r="O15" s="154" t="s">
        <v>106</v>
      </c>
      <c r="Q15" s="56">
        <v>5</v>
      </c>
      <c r="S15" s="56">
        <v>4</v>
      </c>
      <c r="T15" s="73">
        <f t="shared" si="7"/>
        <v>9</v>
      </c>
      <c r="U15" s="73">
        <f>'1 ا'!B15</f>
        <v>5</v>
      </c>
      <c r="V15" s="73">
        <f>'1 ب'!B15</f>
        <v>4</v>
      </c>
    </row>
    <row r="16" spans="1:27" s="73" customFormat="1" ht="24.95" customHeight="1" x14ac:dyDescent="0.25">
      <c r="A16" s="61" t="s">
        <v>22</v>
      </c>
      <c r="B16" s="60">
        <f t="shared" si="6"/>
        <v>14</v>
      </c>
      <c r="C16" s="56">
        <v>5</v>
      </c>
      <c r="D16" s="56">
        <v>5</v>
      </c>
      <c r="E16" s="56">
        <v>0</v>
      </c>
      <c r="F16" s="56">
        <v>4</v>
      </c>
      <c r="G16" s="56">
        <v>0</v>
      </c>
      <c r="H16" s="66"/>
      <c r="I16" s="59">
        <f t="shared" si="0"/>
        <v>35.714285714285715</v>
      </c>
      <c r="J16" s="59">
        <f t="shared" si="1"/>
        <v>35.714285714285715</v>
      </c>
      <c r="K16" s="59">
        <f t="shared" si="2"/>
        <v>0</v>
      </c>
      <c r="L16" s="59">
        <f t="shared" si="3"/>
        <v>28.571428571428569</v>
      </c>
      <c r="M16" s="59">
        <f t="shared" si="4"/>
        <v>0</v>
      </c>
      <c r="N16" s="59">
        <f t="shared" si="5"/>
        <v>100</v>
      </c>
      <c r="O16" s="154" t="s">
        <v>107</v>
      </c>
      <c r="Q16" s="56">
        <v>8</v>
      </c>
      <c r="S16" s="56">
        <v>6</v>
      </c>
      <c r="T16" s="73">
        <f t="shared" si="7"/>
        <v>14</v>
      </c>
      <c r="U16" s="73">
        <f>'1 ا'!B16</f>
        <v>8</v>
      </c>
      <c r="V16" s="73">
        <f>'1 ب'!B16</f>
        <v>6</v>
      </c>
    </row>
    <row r="17" spans="1:22" s="73" customFormat="1" ht="24.95" customHeight="1" x14ac:dyDescent="0.25">
      <c r="A17" s="61" t="s">
        <v>23</v>
      </c>
      <c r="B17" s="60">
        <f t="shared" si="6"/>
        <v>6</v>
      </c>
      <c r="C17" s="56">
        <v>1</v>
      </c>
      <c r="D17" s="56">
        <v>3</v>
      </c>
      <c r="E17" s="56">
        <v>0</v>
      </c>
      <c r="F17" s="60">
        <v>2</v>
      </c>
      <c r="G17" s="56">
        <v>0</v>
      </c>
      <c r="H17" s="66"/>
      <c r="I17" s="59">
        <f t="shared" si="0"/>
        <v>16.666666666666664</v>
      </c>
      <c r="J17" s="59">
        <f t="shared" si="1"/>
        <v>50</v>
      </c>
      <c r="K17" s="59">
        <f t="shared" si="2"/>
        <v>0</v>
      </c>
      <c r="L17" s="59">
        <f t="shared" si="3"/>
        <v>33.333333333333329</v>
      </c>
      <c r="M17" s="59">
        <f t="shared" si="4"/>
        <v>0</v>
      </c>
      <c r="N17" s="59">
        <f t="shared" si="5"/>
        <v>99.999999999999986</v>
      </c>
      <c r="O17" s="154" t="s">
        <v>108</v>
      </c>
      <c r="Q17" s="56">
        <v>5</v>
      </c>
      <c r="S17" s="56">
        <v>1</v>
      </c>
      <c r="T17" s="73">
        <f t="shared" si="7"/>
        <v>6</v>
      </c>
      <c r="U17" s="73">
        <f>'1 ا'!B17</f>
        <v>5</v>
      </c>
      <c r="V17" s="73">
        <f>'1 ب'!B17</f>
        <v>1</v>
      </c>
    </row>
    <row r="18" spans="1:22" s="73" customFormat="1" ht="24.95" customHeight="1" x14ac:dyDescent="0.25">
      <c r="A18" s="61" t="s">
        <v>24</v>
      </c>
      <c r="B18" s="60">
        <f t="shared" si="6"/>
        <v>14</v>
      </c>
      <c r="C18" s="56">
        <v>0</v>
      </c>
      <c r="D18" s="56">
        <v>13</v>
      </c>
      <c r="E18" s="56">
        <v>0</v>
      </c>
      <c r="F18" s="56">
        <v>1</v>
      </c>
      <c r="G18" s="56">
        <v>0</v>
      </c>
      <c r="H18" s="66"/>
      <c r="I18" s="59">
        <f t="shared" si="0"/>
        <v>0</v>
      </c>
      <c r="J18" s="59">
        <f t="shared" si="1"/>
        <v>92.857142857142861</v>
      </c>
      <c r="K18" s="59">
        <f t="shared" si="2"/>
        <v>0</v>
      </c>
      <c r="L18" s="59">
        <f t="shared" si="3"/>
        <v>7.1428571428571423</v>
      </c>
      <c r="M18" s="59">
        <f t="shared" si="4"/>
        <v>0</v>
      </c>
      <c r="N18" s="59">
        <f t="shared" si="5"/>
        <v>100</v>
      </c>
      <c r="O18" s="154" t="s">
        <v>109</v>
      </c>
      <c r="Q18" s="56">
        <v>10</v>
      </c>
      <c r="S18" s="56">
        <v>4</v>
      </c>
      <c r="T18" s="73">
        <f t="shared" si="7"/>
        <v>14</v>
      </c>
      <c r="U18" s="73">
        <f>'1 ا'!B18</f>
        <v>10</v>
      </c>
      <c r="V18" s="73">
        <f>'1 ب'!B18</f>
        <v>4</v>
      </c>
    </row>
    <row r="19" spans="1:22" s="73" customFormat="1" ht="24.95" customHeight="1" x14ac:dyDescent="0.25">
      <c r="A19" s="61" t="s">
        <v>25</v>
      </c>
      <c r="B19" s="60">
        <f t="shared" si="6"/>
        <v>5</v>
      </c>
      <c r="C19" s="56">
        <v>0</v>
      </c>
      <c r="D19" s="56">
        <v>5</v>
      </c>
      <c r="E19" s="56">
        <v>0</v>
      </c>
      <c r="F19" s="56">
        <v>0</v>
      </c>
      <c r="G19" s="56">
        <v>0</v>
      </c>
      <c r="H19" s="66"/>
      <c r="I19" s="59">
        <f t="shared" si="0"/>
        <v>0</v>
      </c>
      <c r="J19" s="59">
        <f t="shared" si="1"/>
        <v>100</v>
      </c>
      <c r="K19" s="59">
        <f t="shared" si="2"/>
        <v>0</v>
      </c>
      <c r="L19" s="59">
        <f t="shared" si="3"/>
        <v>0</v>
      </c>
      <c r="M19" s="59">
        <f t="shared" si="4"/>
        <v>0</v>
      </c>
      <c r="N19" s="59">
        <f t="shared" si="5"/>
        <v>100</v>
      </c>
      <c r="O19" s="154" t="s">
        <v>110</v>
      </c>
      <c r="Q19" s="56">
        <v>5</v>
      </c>
      <c r="S19" s="56">
        <v>0</v>
      </c>
      <c r="T19" s="73">
        <f t="shared" si="7"/>
        <v>5</v>
      </c>
      <c r="U19" s="73">
        <f>'1 ا'!B19</f>
        <v>5</v>
      </c>
      <c r="V19" s="73">
        <f>'1 ب'!B19</f>
        <v>0</v>
      </c>
    </row>
    <row r="20" spans="1:22" s="73" customFormat="1" ht="24.95" customHeight="1" x14ac:dyDescent="0.25">
      <c r="A20" s="61" t="s">
        <v>26</v>
      </c>
      <c r="B20" s="60">
        <f t="shared" si="6"/>
        <v>13</v>
      </c>
      <c r="C20" s="56">
        <v>0</v>
      </c>
      <c r="D20" s="56">
        <v>3</v>
      </c>
      <c r="E20" s="56">
        <v>0</v>
      </c>
      <c r="F20" s="56">
        <v>10</v>
      </c>
      <c r="G20" s="56">
        <v>0</v>
      </c>
      <c r="H20" s="66"/>
      <c r="I20" s="59">
        <f t="shared" si="0"/>
        <v>0</v>
      </c>
      <c r="J20" s="59">
        <f t="shared" si="1"/>
        <v>23.076923076923077</v>
      </c>
      <c r="K20" s="59">
        <f t="shared" si="2"/>
        <v>0</v>
      </c>
      <c r="L20" s="59">
        <f t="shared" si="3"/>
        <v>76.923076923076934</v>
      </c>
      <c r="M20" s="59">
        <f t="shared" si="4"/>
        <v>0</v>
      </c>
      <c r="N20" s="59">
        <f t="shared" si="5"/>
        <v>100.00000000000001</v>
      </c>
      <c r="O20" s="154" t="s">
        <v>111</v>
      </c>
      <c r="Q20" s="56">
        <v>11</v>
      </c>
      <c r="S20" s="56">
        <v>2</v>
      </c>
      <c r="T20" s="73">
        <f t="shared" si="7"/>
        <v>13</v>
      </c>
      <c r="U20" s="73">
        <f>'1 ا'!B20</f>
        <v>11</v>
      </c>
      <c r="V20" s="73">
        <f>'1 ب'!B20</f>
        <v>2</v>
      </c>
    </row>
    <row r="21" spans="1:22" s="73" customFormat="1" ht="24.95" customHeight="1" x14ac:dyDescent="0.25">
      <c r="A21" s="213" t="s">
        <v>27</v>
      </c>
      <c r="B21" s="60">
        <f t="shared" si="6"/>
        <v>8</v>
      </c>
      <c r="C21" s="56">
        <v>0</v>
      </c>
      <c r="D21" s="56">
        <v>7</v>
      </c>
      <c r="E21" s="56">
        <v>0</v>
      </c>
      <c r="F21" s="56">
        <v>1</v>
      </c>
      <c r="G21" s="56">
        <v>0</v>
      </c>
      <c r="H21" s="66"/>
      <c r="I21" s="59">
        <f t="shared" si="0"/>
        <v>0</v>
      </c>
      <c r="J21" s="59">
        <f t="shared" si="1"/>
        <v>87.5</v>
      </c>
      <c r="K21" s="59">
        <f t="shared" si="2"/>
        <v>0</v>
      </c>
      <c r="L21" s="59">
        <f t="shared" si="3"/>
        <v>12.5</v>
      </c>
      <c r="M21" s="59">
        <f t="shared" si="4"/>
        <v>0</v>
      </c>
      <c r="N21" s="59">
        <f t="shared" si="5"/>
        <v>100</v>
      </c>
      <c r="O21" s="214" t="s">
        <v>112</v>
      </c>
      <c r="Q21" s="56">
        <v>8</v>
      </c>
      <c r="S21" s="56">
        <v>0</v>
      </c>
      <c r="T21" s="73">
        <f t="shared" si="7"/>
        <v>8</v>
      </c>
      <c r="U21" s="73">
        <f>'1 ا'!B21</f>
        <v>8</v>
      </c>
      <c r="V21" s="73">
        <f>'1 ب'!B21</f>
        <v>0</v>
      </c>
    </row>
    <row r="22" spans="1:22" s="73" customFormat="1" ht="24.95" customHeight="1" x14ac:dyDescent="0.25">
      <c r="A22" s="213" t="s">
        <v>28</v>
      </c>
      <c r="B22" s="217">
        <f t="shared" si="6"/>
        <v>9</v>
      </c>
      <c r="C22" s="220">
        <v>7</v>
      </c>
      <c r="D22" s="56">
        <v>0</v>
      </c>
      <c r="E22" s="56">
        <v>0</v>
      </c>
      <c r="F22" s="217">
        <v>2</v>
      </c>
      <c r="G22" s="56">
        <v>0</v>
      </c>
      <c r="H22" s="223"/>
      <c r="I22" s="218">
        <f t="shared" si="0"/>
        <v>77.777777777777786</v>
      </c>
      <c r="J22" s="218">
        <f t="shared" si="1"/>
        <v>0</v>
      </c>
      <c r="K22" s="218">
        <f t="shared" si="2"/>
        <v>0</v>
      </c>
      <c r="L22" s="218">
        <f t="shared" si="3"/>
        <v>22.222222222222221</v>
      </c>
      <c r="M22" s="218">
        <f t="shared" si="4"/>
        <v>0</v>
      </c>
      <c r="N22" s="59">
        <f t="shared" si="5"/>
        <v>100</v>
      </c>
      <c r="O22" s="221" t="s">
        <v>113</v>
      </c>
      <c r="Q22" s="220">
        <v>6</v>
      </c>
      <c r="S22" s="220">
        <v>3</v>
      </c>
      <c r="T22" s="73">
        <f t="shared" si="7"/>
        <v>9</v>
      </c>
      <c r="U22" s="73">
        <f>'1 ا'!B22</f>
        <v>6</v>
      </c>
      <c r="V22" s="73">
        <f>'1 ب'!B22</f>
        <v>3</v>
      </c>
    </row>
    <row r="23" spans="1:22" ht="24.95" customHeight="1" thickBot="1" x14ac:dyDescent="0.3">
      <c r="A23" s="32" t="s">
        <v>49</v>
      </c>
      <c r="B23" s="33">
        <f t="shared" ref="B23:G23" si="8">SUM(B8:B22)</f>
        <v>194</v>
      </c>
      <c r="C23" s="37">
        <f t="shared" si="8"/>
        <v>21</v>
      </c>
      <c r="D23" s="37">
        <f t="shared" si="8"/>
        <v>131</v>
      </c>
      <c r="E23" s="37">
        <f t="shared" si="8"/>
        <v>4</v>
      </c>
      <c r="F23" s="33">
        <f>SUM(F8:F22)</f>
        <v>38</v>
      </c>
      <c r="G23" s="37">
        <f t="shared" si="8"/>
        <v>0</v>
      </c>
      <c r="H23" s="35"/>
      <c r="I23" s="34">
        <f>C23/$B$23*100</f>
        <v>10.824742268041238</v>
      </c>
      <c r="J23" s="34">
        <f t="shared" ref="J23:M23" si="9">D23/$B$23*100</f>
        <v>67.525773195876297</v>
      </c>
      <c r="K23" s="34">
        <f t="shared" si="9"/>
        <v>2.0618556701030926</v>
      </c>
      <c r="L23" s="34">
        <f t="shared" si="9"/>
        <v>19.587628865979383</v>
      </c>
      <c r="M23" s="34">
        <f t="shared" si="9"/>
        <v>0</v>
      </c>
      <c r="N23" s="35">
        <f t="shared" si="5"/>
        <v>100</v>
      </c>
      <c r="O23" s="155" t="s">
        <v>93</v>
      </c>
      <c r="T23" s="1">
        <f>SUM(T8:T22)</f>
        <v>194</v>
      </c>
    </row>
    <row r="24" spans="1:22" ht="9.9499999999999993" customHeight="1" thickTop="1" x14ac:dyDescent="0.25">
      <c r="A24" s="23"/>
      <c r="B24" s="23"/>
      <c r="C24" s="23"/>
      <c r="D24" s="23"/>
      <c r="E24" s="23"/>
      <c r="F24" s="23"/>
      <c r="G24" s="23"/>
      <c r="H24" s="23"/>
      <c r="I24" s="9"/>
      <c r="J24" s="9"/>
      <c r="K24" s="9"/>
      <c r="L24" s="9"/>
      <c r="M24" s="9"/>
      <c r="O24" s="23"/>
    </row>
    <row r="25" spans="1:22" ht="38.1" customHeight="1" x14ac:dyDescent="0.25">
      <c r="A25" s="321" t="s">
        <v>83</v>
      </c>
      <c r="B25" s="321"/>
      <c r="C25" s="321"/>
      <c r="D25" s="321"/>
      <c r="E25" s="321"/>
      <c r="F25" s="321"/>
      <c r="G25" s="321"/>
      <c r="H25" s="321"/>
      <c r="I25" s="325" t="s">
        <v>210</v>
      </c>
      <c r="J25" s="325"/>
      <c r="K25" s="325"/>
      <c r="L25" s="325"/>
      <c r="M25" s="325"/>
      <c r="N25" s="325"/>
      <c r="O25" s="325"/>
      <c r="P25" s="147"/>
      <c r="Q25" s="147"/>
      <c r="R25" s="147"/>
      <c r="S25" s="147"/>
      <c r="T25" s="147"/>
      <c r="U25" s="147"/>
      <c r="V25" s="147"/>
    </row>
    <row r="26" spans="1:22" ht="15" customHeight="1" x14ac:dyDescent="0.25">
      <c r="A26" s="111"/>
      <c r="B26" s="111"/>
      <c r="C26" s="111"/>
      <c r="D26" s="111"/>
      <c r="E26" s="111"/>
      <c r="F26" s="111"/>
      <c r="G26" s="111"/>
      <c r="H26" s="111"/>
      <c r="I26" s="7"/>
      <c r="J26" s="7"/>
      <c r="K26" s="7"/>
      <c r="L26" s="7"/>
      <c r="M26" s="7"/>
    </row>
    <row r="27" spans="1:22" ht="15" customHeight="1" x14ac:dyDescent="0.25">
      <c r="A27" s="111"/>
      <c r="B27" s="111"/>
      <c r="C27" s="111"/>
      <c r="D27" s="111"/>
      <c r="E27" s="111"/>
      <c r="F27" s="111"/>
      <c r="G27" s="111"/>
      <c r="H27" s="111"/>
      <c r="I27" s="7"/>
      <c r="J27" s="7"/>
      <c r="K27" s="7"/>
      <c r="L27" s="7"/>
      <c r="M27" s="7"/>
    </row>
    <row r="28" spans="1:22" ht="15" customHeight="1" x14ac:dyDescent="0.25">
      <c r="A28" s="263"/>
      <c r="B28" s="263"/>
      <c r="C28" s="263"/>
      <c r="D28" s="263"/>
      <c r="E28" s="263"/>
      <c r="F28" s="263"/>
      <c r="G28" s="263"/>
      <c r="H28" s="263"/>
      <c r="I28" s="7"/>
      <c r="J28" s="7"/>
      <c r="K28" s="7"/>
      <c r="L28" s="7"/>
      <c r="M28" s="7"/>
    </row>
    <row r="29" spans="1:22" ht="15" customHeight="1" x14ac:dyDescent="0.25">
      <c r="A29" s="263"/>
      <c r="B29" s="263"/>
      <c r="C29" s="263"/>
      <c r="D29" s="263"/>
      <c r="E29" s="263"/>
      <c r="F29" s="263"/>
      <c r="G29" s="263"/>
      <c r="H29" s="263"/>
      <c r="I29" s="7"/>
      <c r="J29" s="7"/>
      <c r="K29" s="7"/>
      <c r="L29" s="7"/>
      <c r="M29" s="7"/>
    </row>
    <row r="30" spans="1:22" ht="15" customHeight="1" x14ac:dyDescent="0.25">
      <c r="A30" s="263"/>
      <c r="B30" s="263"/>
      <c r="C30" s="263"/>
      <c r="D30" s="263"/>
      <c r="E30" s="263"/>
      <c r="F30" s="263"/>
      <c r="G30" s="263"/>
      <c r="H30" s="263"/>
      <c r="I30" s="7"/>
      <c r="J30" s="7"/>
      <c r="K30" s="7"/>
      <c r="L30" s="7"/>
      <c r="M30" s="7"/>
    </row>
    <row r="31" spans="1:22" ht="15" customHeight="1" x14ac:dyDescent="0.25">
      <c r="A31" s="111"/>
      <c r="B31" s="111"/>
      <c r="C31" s="111"/>
      <c r="D31" s="111"/>
      <c r="E31" s="111"/>
      <c r="F31" s="111"/>
      <c r="G31" s="111"/>
      <c r="H31" s="111"/>
      <c r="I31" s="7"/>
      <c r="J31" s="7"/>
      <c r="K31" s="7"/>
      <c r="L31" s="7"/>
      <c r="M31" s="7"/>
    </row>
    <row r="32" spans="1:22" ht="15" customHeight="1" x14ac:dyDescent="0.25">
      <c r="A32" s="111"/>
      <c r="B32" s="111"/>
      <c r="C32" s="111"/>
      <c r="D32" s="111"/>
      <c r="E32" s="111"/>
      <c r="F32" s="111"/>
      <c r="G32" s="111"/>
      <c r="H32" s="111"/>
      <c r="I32" s="7"/>
      <c r="J32" s="7"/>
      <c r="K32" s="7"/>
      <c r="L32" s="7"/>
      <c r="M32" s="7"/>
    </row>
    <row r="33" spans="1:15" ht="15" customHeight="1" x14ac:dyDescent="0.25">
      <c r="A33" s="263"/>
      <c r="B33" s="263"/>
      <c r="C33" s="263"/>
      <c r="D33" s="263"/>
      <c r="E33" s="263"/>
      <c r="F33" s="263"/>
      <c r="G33" s="263"/>
      <c r="H33" s="263"/>
      <c r="I33" s="7"/>
      <c r="J33" s="7"/>
      <c r="K33" s="7"/>
      <c r="L33" s="7"/>
      <c r="M33" s="7"/>
    </row>
    <row r="34" spans="1:15" ht="15" customHeight="1" x14ac:dyDescent="0.25">
      <c r="A34" s="111"/>
      <c r="B34" s="111"/>
      <c r="C34" s="111"/>
      <c r="D34" s="111"/>
      <c r="E34" s="111"/>
      <c r="F34" s="111"/>
      <c r="G34" s="111"/>
      <c r="H34" s="111"/>
      <c r="I34" s="7"/>
      <c r="J34" s="7"/>
      <c r="K34" s="7"/>
      <c r="L34" s="7"/>
      <c r="M34" s="7"/>
    </row>
    <row r="35" spans="1:15" ht="15" customHeight="1" x14ac:dyDescent="0.25">
      <c r="A35" s="111"/>
      <c r="B35" s="111"/>
      <c r="C35" s="111"/>
      <c r="D35" s="111"/>
      <c r="E35" s="111"/>
      <c r="F35" s="111"/>
      <c r="G35" s="111"/>
      <c r="H35" s="111"/>
      <c r="I35" s="7"/>
      <c r="J35" s="7"/>
      <c r="K35" s="7"/>
      <c r="L35" s="7"/>
      <c r="M35" s="7"/>
    </row>
    <row r="36" spans="1:15" ht="15" customHeight="1" x14ac:dyDescent="0.25">
      <c r="A36" s="111"/>
      <c r="B36" s="111"/>
      <c r="C36" s="111"/>
      <c r="D36" s="111"/>
      <c r="E36" s="111"/>
      <c r="F36" s="111"/>
      <c r="G36" s="111"/>
      <c r="H36" s="111"/>
      <c r="I36" s="7"/>
      <c r="J36" s="7"/>
      <c r="K36" s="7"/>
      <c r="L36" s="7"/>
      <c r="M36" s="7"/>
    </row>
    <row r="37" spans="1:15" ht="15" customHeight="1" x14ac:dyDescent="0.25">
      <c r="A37" s="39"/>
      <c r="B37" s="39"/>
      <c r="C37" s="39"/>
      <c r="D37" s="39"/>
      <c r="E37" s="39"/>
      <c r="F37" s="39"/>
      <c r="G37" s="39"/>
      <c r="H37" s="39"/>
      <c r="I37" s="7"/>
      <c r="J37" s="7"/>
      <c r="K37" s="7"/>
      <c r="L37" s="7"/>
      <c r="M37" s="7"/>
      <c r="O37" s="39"/>
    </row>
    <row r="38" spans="1:15" ht="15.95" customHeight="1" x14ac:dyDescent="0.25">
      <c r="A38" s="328" t="s">
        <v>155</v>
      </c>
      <c r="B38" s="328"/>
      <c r="C38" s="328"/>
      <c r="D38" s="328"/>
      <c r="E38" s="328"/>
      <c r="F38" s="326">
        <v>13</v>
      </c>
      <c r="G38" s="326"/>
      <c r="H38" s="326"/>
      <c r="I38" s="326"/>
      <c r="J38" s="122"/>
      <c r="K38" s="327" t="s">
        <v>156</v>
      </c>
      <c r="L38" s="327"/>
      <c r="M38" s="327"/>
      <c r="N38" s="327"/>
      <c r="O38" s="327"/>
    </row>
    <row r="39" spans="1:15" x14ac:dyDescent="0.25">
      <c r="A39" s="80" t="s">
        <v>81</v>
      </c>
      <c r="O39" s="80" t="s">
        <v>81</v>
      </c>
    </row>
  </sheetData>
  <mergeCells count="19">
    <mergeCell ref="F38:I38"/>
    <mergeCell ref="K38:O38"/>
    <mergeCell ref="A2:O2"/>
    <mergeCell ref="A1:O1"/>
    <mergeCell ref="A38:E38"/>
    <mergeCell ref="Y4:AA4"/>
    <mergeCell ref="I4:N4"/>
    <mergeCell ref="A25:H25"/>
    <mergeCell ref="A3:H3"/>
    <mergeCell ref="Q3:Q6"/>
    <mergeCell ref="S3:S6"/>
    <mergeCell ref="A4:A7"/>
    <mergeCell ref="B4:B5"/>
    <mergeCell ref="B6:B7"/>
    <mergeCell ref="C5:F5"/>
    <mergeCell ref="I5:N5"/>
    <mergeCell ref="C4:F4"/>
    <mergeCell ref="O4:O7"/>
    <mergeCell ref="I25:O25"/>
  </mergeCells>
  <printOptions horizontalCentered="1"/>
  <pageMargins left="0.4" right="0.4" top="0.6" bottom="0.4" header="0" footer="0"/>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T33"/>
  <sheetViews>
    <sheetView rightToLeft="1" view="pageBreakPreview" topLeftCell="A4" zoomScaleSheetLayoutView="100" workbookViewId="0">
      <selection activeCell="M4" sqref="M1:U1048576"/>
    </sheetView>
  </sheetViews>
  <sheetFormatPr defaultColWidth="9.140625" defaultRowHeight="15" x14ac:dyDescent="0.25"/>
  <cols>
    <col min="1" max="1" width="10.85546875" style="1" customWidth="1"/>
    <col min="2" max="2" width="9.42578125" style="1" customWidth="1"/>
    <col min="3" max="5" width="7.85546875" style="1" customWidth="1"/>
    <col min="6" max="6" width="1.42578125" style="1" customWidth="1"/>
    <col min="7" max="9" width="7.85546875" style="1" customWidth="1"/>
    <col min="10" max="10" width="6.5703125" style="1" customWidth="1"/>
    <col min="11" max="11" width="13.140625" style="1" customWidth="1"/>
    <col min="12" max="12" width="14.5703125" style="1" customWidth="1"/>
    <col min="13" max="13" width="12.140625" style="1" hidden="1" customWidth="1"/>
    <col min="14" max="14" width="0" style="1" hidden="1" customWidth="1"/>
    <col min="15" max="16" width="11.140625" style="1" hidden="1" customWidth="1"/>
    <col min="17" max="17" width="9.5703125" style="1" hidden="1" customWidth="1"/>
    <col min="18" max="18" width="9.42578125" style="1" hidden="1" customWidth="1"/>
    <col min="19" max="19" width="10" style="1" hidden="1" customWidth="1"/>
    <col min="20" max="21" width="0" style="1" hidden="1" customWidth="1"/>
    <col min="22" max="16384" width="9.140625" style="1"/>
  </cols>
  <sheetData>
    <row r="1" spans="1:20" ht="35.1" customHeight="1" x14ac:dyDescent="0.25">
      <c r="A1" s="298" t="s">
        <v>175</v>
      </c>
      <c r="B1" s="298"/>
      <c r="C1" s="298"/>
      <c r="D1" s="298"/>
      <c r="E1" s="298"/>
      <c r="F1" s="298"/>
      <c r="G1" s="298"/>
      <c r="H1" s="298"/>
      <c r="I1" s="298"/>
      <c r="J1" s="298"/>
      <c r="K1" s="298"/>
      <c r="L1" s="298"/>
      <c r="M1" s="114"/>
      <c r="N1" s="114"/>
    </row>
    <row r="2" spans="1:20" ht="50.1" customHeight="1" x14ac:dyDescent="0.25">
      <c r="A2" s="308" t="s">
        <v>216</v>
      </c>
      <c r="B2" s="308"/>
      <c r="C2" s="308"/>
      <c r="D2" s="308"/>
      <c r="E2" s="308"/>
      <c r="F2" s="308"/>
      <c r="G2" s="308"/>
      <c r="H2" s="308"/>
      <c r="I2" s="308"/>
      <c r="J2" s="308"/>
      <c r="K2" s="308"/>
      <c r="L2" s="308"/>
      <c r="M2" s="102"/>
    </row>
    <row r="3" spans="1:20" ht="30" customHeight="1" thickBot="1" x14ac:dyDescent="0.3">
      <c r="A3" s="303" t="s">
        <v>176</v>
      </c>
      <c r="B3" s="303"/>
      <c r="C3" s="113"/>
      <c r="D3" s="113"/>
      <c r="E3" s="113"/>
      <c r="F3" s="113"/>
      <c r="G3" s="113"/>
      <c r="H3" s="113"/>
      <c r="I3" s="113"/>
      <c r="J3" s="113"/>
      <c r="K3" s="333" t="s">
        <v>177</v>
      </c>
      <c r="L3" s="333"/>
      <c r="M3" s="112"/>
    </row>
    <row r="4" spans="1:20" ht="30" customHeight="1" thickTop="1" x14ac:dyDescent="0.25">
      <c r="A4" s="304" t="s">
        <v>3</v>
      </c>
      <c r="B4" s="304" t="s">
        <v>122</v>
      </c>
      <c r="C4" s="302" t="s">
        <v>97</v>
      </c>
      <c r="D4" s="302"/>
      <c r="E4" s="302"/>
      <c r="F4" s="42"/>
      <c r="G4" s="302" t="s">
        <v>98</v>
      </c>
      <c r="H4" s="302"/>
      <c r="I4" s="302"/>
      <c r="J4" s="302"/>
      <c r="K4" s="331" t="s">
        <v>55</v>
      </c>
      <c r="L4" s="295" t="s">
        <v>94</v>
      </c>
      <c r="M4" s="104"/>
      <c r="N4" s="10" t="s">
        <v>48</v>
      </c>
      <c r="O4" s="10" t="s">
        <v>75</v>
      </c>
      <c r="P4" s="8"/>
    </row>
    <row r="5" spans="1:20" ht="30" customHeight="1" x14ac:dyDescent="0.25">
      <c r="A5" s="305"/>
      <c r="B5" s="305"/>
      <c r="C5" s="307" t="s">
        <v>217</v>
      </c>
      <c r="D5" s="307"/>
      <c r="E5" s="307"/>
      <c r="F5" s="116"/>
      <c r="G5" s="307" t="s">
        <v>218</v>
      </c>
      <c r="H5" s="307"/>
      <c r="I5" s="307"/>
      <c r="J5" s="307"/>
      <c r="K5" s="332"/>
      <c r="L5" s="296"/>
      <c r="M5" s="105"/>
      <c r="N5" s="8"/>
      <c r="O5" s="8"/>
      <c r="P5" s="8"/>
    </row>
    <row r="6" spans="1:20" ht="35.1" customHeight="1" x14ac:dyDescent="0.25">
      <c r="A6" s="305"/>
      <c r="B6" s="296" t="s">
        <v>238</v>
      </c>
      <c r="C6" s="118" t="s">
        <v>11</v>
      </c>
      <c r="D6" s="118" t="s">
        <v>12</v>
      </c>
      <c r="E6" s="118" t="s">
        <v>13</v>
      </c>
      <c r="F6" s="248"/>
      <c r="G6" s="119" t="s">
        <v>11</v>
      </c>
      <c r="H6" s="119" t="s">
        <v>12</v>
      </c>
      <c r="I6" s="119" t="s">
        <v>13</v>
      </c>
      <c r="J6" s="119" t="s">
        <v>0</v>
      </c>
      <c r="K6" s="334" t="s">
        <v>219</v>
      </c>
      <c r="L6" s="296"/>
      <c r="M6" s="157"/>
      <c r="N6" s="2" t="s">
        <v>11</v>
      </c>
      <c r="O6" s="2" t="s">
        <v>76</v>
      </c>
      <c r="P6" s="83" t="s">
        <v>0</v>
      </c>
      <c r="Q6" s="83" t="s">
        <v>78</v>
      </c>
      <c r="R6" s="84" t="s">
        <v>64</v>
      </c>
      <c r="S6" s="101"/>
    </row>
    <row r="7" spans="1:20" ht="45" customHeight="1" x14ac:dyDescent="0.25">
      <c r="A7" s="306"/>
      <c r="B7" s="297"/>
      <c r="C7" s="152" t="s">
        <v>117</v>
      </c>
      <c r="D7" s="152" t="s">
        <v>130</v>
      </c>
      <c r="E7" s="152" t="s">
        <v>118</v>
      </c>
      <c r="F7" s="143"/>
      <c r="G7" s="152" t="s">
        <v>117</v>
      </c>
      <c r="H7" s="152" t="s">
        <v>130</v>
      </c>
      <c r="I7" s="152" t="s">
        <v>118</v>
      </c>
      <c r="J7" s="152" t="s">
        <v>93</v>
      </c>
      <c r="K7" s="335"/>
      <c r="L7" s="297"/>
      <c r="M7" s="105"/>
      <c r="N7" s="117"/>
      <c r="O7" s="117"/>
      <c r="P7" s="81"/>
      <c r="Q7" s="81"/>
      <c r="R7" s="82"/>
      <c r="S7" s="101"/>
    </row>
    <row r="8" spans="1:20" s="50" customFormat="1" ht="24.95" customHeight="1" x14ac:dyDescent="0.25">
      <c r="A8" s="55" t="s">
        <v>14</v>
      </c>
      <c r="B8" s="62">
        <f>'1 ا'!B8</f>
        <v>9</v>
      </c>
      <c r="C8" s="62">
        <v>2</v>
      </c>
      <c r="D8" s="62">
        <v>2</v>
      </c>
      <c r="E8" s="62">
        <v>5</v>
      </c>
      <c r="F8" s="121"/>
      <c r="G8" s="120">
        <f>C8/B8*100</f>
        <v>22.222222222222221</v>
      </c>
      <c r="H8" s="120">
        <f>D8/B8*100</f>
        <v>22.222222222222221</v>
      </c>
      <c r="I8" s="120">
        <f>E8/B8*100</f>
        <v>55.555555555555557</v>
      </c>
      <c r="J8" s="66">
        <f t="shared" ref="J8:J23" si="0">SUM(G8:I8)</f>
        <v>100</v>
      </c>
      <c r="K8" s="123">
        <f>R8</f>
        <v>261</v>
      </c>
      <c r="L8" s="153" t="s">
        <v>99</v>
      </c>
      <c r="M8" s="60"/>
      <c r="N8" s="49">
        <f t="shared" ref="N8:O22" si="1">C8</f>
        <v>2</v>
      </c>
      <c r="O8" s="49">
        <f t="shared" si="1"/>
        <v>2</v>
      </c>
      <c r="P8" s="85">
        <f t="shared" ref="P8:P22" si="2">SUM(N8:O8)</f>
        <v>4</v>
      </c>
      <c r="Q8" s="86">
        <v>1044</v>
      </c>
      <c r="R8" s="85">
        <f>Q8/P8</f>
        <v>261</v>
      </c>
      <c r="S8" s="86" t="s">
        <v>14</v>
      </c>
      <c r="T8" s="50">
        <f>SUM(C8:E8)</f>
        <v>9</v>
      </c>
    </row>
    <row r="9" spans="1:20" s="50" customFormat="1" ht="24.95" customHeight="1" x14ac:dyDescent="0.25">
      <c r="A9" s="61" t="s">
        <v>15</v>
      </c>
      <c r="B9" s="56">
        <f>'1 ا'!B9</f>
        <v>5</v>
      </c>
      <c r="C9" s="56">
        <v>2</v>
      </c>
      <c r="D9" s="56">
        <v>1</v>
      </c>
      <c r="E9" s="56">
        <v>2</v>
      </c>
      <c r="F9" s="56"/>
      <c r="G9" s="59">
        <f t="shared" ref="G9:G23" si="3">C9/B9*100</f>
        <v>40</v>
      </c>
      <c r="H9" s="59">
        <f t="shared" ref="H9:H23" si="4">D9/B9*100</f>
        <v>20</v>
      </c>
      <c r="I9" s="59">
        <f t="shared" ref="I9:I23" si="5">E9/B9*100</f>
        <v>40</v>
      </c>
      <c r="J9" s="58">
        <f t="shared" si="0"/>
        <v>100</v>
      </c>
      <c r="K9" s="60">
        <f t="shared" ref="K9:K22" si="6">R9</f>
        <v>243.33333333333334</v>
      </c>
      <c r="L9" s="154" t="s">
        <v>100</v>
      </c>
      <c r="M9" s="60"/>
      <c r="N9" s="49">
        <v>2</v>
      </c>
      <c r="O9" s="49">
        <f t="shared" si="1"/>
        <v>1</v>
      </c>
      <c r="P9" s="85">
        <f t="shared" si="2"/>
        <v>3</v>
      </c>
      <c r="Q9" s="86">
        <v>730</v>
      </c>
      <c r="R9" s="85">
        <f>Q9/P9</f>
        <v>243.33333333333334</v>
      </c>
      <c r="S9" s="86" t="s">
        <v>15</v>
      </c>
      <c r="T9" s="50">
        <f t="shared" ref="T9:T23" si="7">SUM(C9:E9)</f>
        <v>5</v>
      </c>
    </row>
    <row r="10" spans="1:20" s="73" customFormat="1" ht="24.95" customHeight="1" x14ac:dyDescent="0.25">
      <c r="A10" s="61" t="s">
        <v>16</v>
      </c>
      <c r="B10" s="56">
        <f>'1 ا'!B10</f>
        <v>11</v>
      </c>
      <c r="C10" s="56">
        <v>0</v>
      </c>
      <c r="D10" s="56">
        <v>3</v>
      </c>
      <c r="E10" s="56">
        <v>8</v>
      </c>
      <c r="F10" s="56"/>
      <c r="G10" s="59">
        <f t="shared" si="3"/>
        <v>0</v>
      </c>
      <c r="H10" s="59">
        <f t="shared" si="4"/>
        <v>27.27272727272727</v>
      </c>
      <c r="I10" s="59">
        <f t="shared" si="5"/>
        <v>72.727272727272734</v>
      </c>
      <c r="J10" s="59">
        <f t="shared" si="0"/>
        <v>100</v>
      </c>
      <c r="K10" s="60">
        <f t="shared" si="6"/>
        <v>170</v>
      </c>
      <c r="L10" s="154" t="s">
        <v>101</v>
      </c>
      <c r="M10" s="60"/>
      <c r="N10" s="60">
        <f t="shared" si="1"/>
        <v>0</v>
      </c>
      <c r="O10" s="60">
        <f t="shared" si="1"/>
        <v>3</v>
      </c>
      <c r="P10" s="203">
        <f t="shared" si="2"/>
        <v>3</v>
      </c>
      <c r="Q10" s="203">
        <v>510</v>
      </c>
      <c r="R10" s="203">
        <f>Q10/P10</f>
        <v>170</v>
      </c>
      <c r="S10" s="204" t="s">
        <v>16</v>
      </c>
      <c r="T10" s="50">
        <f t="shared" si="7"/>
        <v>11</v>
      </c>
    </row>
    <row r="11" spans="1:20" s="207" customFormat="1" ht="24.95" customHeight="1" x14ac:dyDescent="0.25">
      <c r="A11" s="61" t="s">
        <v>17</v>
      </c>
      <c r="B11" s="63">
        <f>'1 ا'!B11</f>
        <v>10</v>
      </c>
      <c r="C11" s="63">
        <v>3</v>
      </c>
      <c r="D11" s="63">
        <v>2</v>
      </c>
      <c r="E11" s="63">
        <v>5</v>
      </c>
      <c r="F11" s="63"/>
      <c r="G11" s="59">
        <f t="shared" si="3"/>
        <v>30</v>
      </c>
      <c r="H11" s="59">
        <f t="shared" si="4"/>
        <v>20</v>
      </c>
      <c r="I11" s="59">
        <f t="shared" si="5"/>
        <v>50</v>
      </c>
      <c r="J11" s="59">
        <f t="shared" si="0"/>
        <v>100</v>
      </c>
      <c r="K11" s="52">
        <f t="shared" si="6"/>
        <v>276.8</v>
      </c>
      <c r="L11" s="154" t="s">
        <v>102</v>
      </c>
      <c r="M11" s="52"/>
      <c r="N11" s="60">
        <f t="shared" si="1"/>
        <v>3</v>
      </c>
      <c r="O11" s="60">
        <f t="shared" si="1"/>
        <v>2</v>
      </c>
      <c r="P11" s="203">
        <f t="shared" si="2"/>
        <v>5</v>
      </c>
      <c r="Q11" s="203">
        <v>1384</v>
      </c>
      <c r="R11" s="203">
        <f t="shared" ref="R11:R22" si="8">Q11/P11</f>
        <v>276.8</v>
      </c>
      <c r="S11" s="206" t="s">
        <v>17</v>
      </c>
      <c r="T11" s="50">
        <f t="shared" si="7"/>
        <v>10</v>
      </c>
    </row>
    <row r="12" spans="1:20" s="73" customFormat="1" ht="24.95" customHeight="1" x14ac:dyDescent="0.25">
      <c r="A12" s="61" t="s">
        <v>18</v>
      </c>
      <c r="B12" s="56">
        <f>'1 ا'!B12</f>
        <v>7</v>
      </c>
      <c r="C12" s="56">
        <v>2</v>
      </c>
      <c r="D12" s="56">
        <v>3</v>
      </c>
      <c r="E12" s="56">
        <v>2</v>
      </c>
      <c r="F12" s="56">
        <v>1</v>
      </c>
      <c r="G12" s="59">
        <f t="shared" si="3"/>
        <v>28.571428571428569</v>
      </c>
      <c r="H12" s="59">
        <f t="shared" si="4"/>
        <v>42.857142857142854</v>
      </c>
      <c r="I12" s="59">
        <f t="shared" si="5"/>
        <v>28.571428571428569</v>
      </c>
      <c r="J12" s="59">
        <f t="shared" si="0"/>
        <v>99.999999999999986</v>
      </c>
      <c r="K12" s="52">
        <f t="shared" si="6"/>
        <v>259.2</v>
      </c>
      <c r="L12" s="154" t="s">
        <v>103</v>
      </c>
      <c r="M12" s="52"/>
      <c r="N12" s="60">
        <f t="shared" si="1"/>
        <v>2</v>
      </c>
      <c r="O12" s="60">
        <f t="shared" si="1"/>
        <v>3</v>
      </c>
      <c r="P12" s="203">
        <f t="shared" si="2"/>
        <v>5</v>
      </c>
      <c r="Q12" s="204">
        <v>1296</v>
      </c>
      <c r="R12" s="203">
        <f t="shared" si="8"/>
        <v>259.2</v>
      </c>
      <c r="S12" s="204" t="s">
        <v>18</v>
      </c>
      <c r="T12" s="50">
        <f t="shared" si="7"/>
        <v>7</v>
      </c>
    </row>
    <row r="13" spans="1:20" s="73" customFormat="1" ht="24.95" customHeight="1" x14ac:dyDescent="0.25">
      <c r="A13" s="61" t="s">
        <v>19</v>
      </c>
      <c r="B13" s="56">
        <f>'1 ا'!B13</f>
        <v>11</v>
      </c>
      <c r="C13" s="56">
        <v>2</v>
      </c>
      <c r="D13" s="56">
        <v>3</v>
      </c>
      <c r="E13" s="56">
        <v>6</v>
      </c>
      <c r="F13" s="56">
        <v>0</v>
      </c>
      <c r="G13" s="59">
        <f t="shared" si="3"/>
        <v>18.181818181818183</v>
      </c>
      <c r="H13" s="59">
        <f t="shared" si="4"/>
        <v>27.27272727272727</v>
      </c>
      <c r="I13" s="59">
        <f t="shared" si="5"/>
        <v>54.54545454545454</v>
      </c>
      <c r="J13" s="59">
        <f t="shared" si="0"/>
        <v>100</v>
      </c>
      <c r="K13" s="52">
        <f t="shared" si="6"/>
        <v>215.4</v>
      </c>
      <c r="L13" s="154" t="s">
        <v>104</v>
      </c>
      <c r="M13" s="52"/>
      <c r="N13" s="60">
        <v>2</v>
      </c>
      <c r="O13" s="60">
        <f t="shared" si="1"/>
        <v>3</v>
      </c>
      <c r="P13" s="203">
        <f t="shared" si="2"/>
        <v>5</v>
      </c>
      <c r="Q13" s="204">
        <v>1077</v>
      </c>
      <c r="R13" s="203">
        <f t="shared" si="8"/>
        <v>215.4</v>
      </c>
      <c r="S13" s="204" t="s">
        <v>19</v>
      </c>
      <c r="T13" s="50">
        <f t="shared" si="7"/>
        <v>11</v>
      </c>
    </row>
    <row r="14" spans="1:20" s="73" customFormat="1" ht="24.95" customHeight="1" x14ac:dyDescent="0.25">
      <c r="A14" s="61" t="s">
        <v>20</v>
      </c>
      <c r="B14" s="56">
        <f>'1 ا'!B14</f>
        <v>3</v>
      </c>
      <c r="C14" s="56">
        <v>1</v>
      </c>
      <c r="D14" s="56">
        <v>0</v>
      </c>
      <c r="E14" s="56">
        <v>2</v>
      </c>
      <c r="F14" s="56">
        <v>0</v>
      </c>
      <c r="G14" s="59">
        <f t="shared" si="3"/>
        <v>33.333333333333329</v>
      </c>
      <c r="H14" s="59">
        <f t="shared" si="4"/>
        <v>0</v>
      </c>
      <c r="I14" s="59">
        <f t="shared" si="5"/>
        <v>66.666666666666657</v>
      </c>
      <c r="J14" s="59">
        <f t="shared" si="0"/>
        <v>99.999999999999986</v>
      </c>
      <c r="K14" s="52">
        <f t="shared" si="6"/>
        <v>365</v>
      </c>
      <c r="L14" s="154" t="s">
        <v>105</v>
      </c>
      <c r="M14" s="52"/>
      <c r="N14" s="60">
        <f t="shared" si="1"/>
        <v>1</v>
      </c>
      <c r="O14" s="60">
        <f t="shared" si="1"/>
        <v>0</v>
      </c>
      <c r="P14" s="203">
        <f t="shared" si="2"/>
        <v>1</v>
      </c>
      <c r="Q14" s="204">
        <v>365</v>
      </c>
      <c r="R14" s="203">
        <f t="shared" si="8"/>
        <v>365</v>
      </c>
      <c r="S14" s="204" t="s">
        <v>20</v>
      </c>
      <c r="T14" s="50">
        <f t="shared" si="7"/>
        <v>3</v>
      </c>
    </row>
    <row r="15" spans="1:20" s="73" customFormat="1" ht="24.95" customHeight="1" x14ac:dyDescent="0.25">
      <c r="A15" s="61" t="s">
        <v>21</v>
      </c>
      <c r="B15" s="56">
        <f>'1 ا'!B15</f>
        <v>5</v>
      </c>
      <c r="C15" s="56">
        <v>1</v>
      </c>
      <c r="D15" s="56">
        <v>2</v>
      </c>
      <c r="E15" s="56">
        <v>2</v>
      </c>
      <c r="F15" s="56">
        <v>0</v>
      </c>
      <c r="G15" s="59">
        <f t="shared" si="3"/>
        <v>20</v>
      </c>
      <c r="H15" s="59">
        <f t="shared" si="4"/>
        <v>40</v>
      </c>
      <c r="I15" s="59">
        <f t="shared" si="5"/>
        <v>40</v>
      </c>
      <c r="J15" s="59">
        <f t="shared" si="0"/>
        <v>100</v>
      </c>
      <c r="K15" s="52">
        <f t="shared" si="6"/>
        <v>187</v>
      </c>
      <c r="L15" s="154" t="s">
        <v>106</v>
      </c>
      <c r="M15" s="52"/>
      <c r="N15" s="60">
        <v>1</v>
      </c>
      <c r="O15" s="60">
        <f t="shared" si="1"/>
        <v>2</v>
      </c>
      <c r="P15" s="203">
        <f t="shared" si="2"/>
        <v>3</v>
      </c>
      <c r="Q15" s="204">
        <v>561</v>
      </c>
      <c r="R15" s="203">
        <f t="shared" si="8"/>
        <v>187</v>
      </c>
      <c r="S15" s="204" t="s">
        <v>21</v>
      </c>
      <c r="T15" s="50">
        <f t="shared" si="7"/>
        <v>5</v>
      </c>
    </row>
    <row r="16" spans="1:20" s="73" customFormat="1" ht="24.95" customHeight="1" x14ac:dyDescent="0.25">
      <c r="A16" s="61" t="s">
        <v>22</v>
      </c>
      <c r="B16" s="56">
        <f>'1 ا'!B16</f>
        <v>8</v>
      </c>
      <c r="C16" s="56">
        <v>1</v>
      </c>
      <c r="D16" s="56">
        <v>0</v>
      </c>
      <c r="E16" s="56">
        <v>7</v>
      </c>
      <c r="F16" s="56">
        <v>2</v>
      </c>
      <c r="G16" s="56">
        <f t="shared" si="3"/>
        <v>12.5</v>
      </c>
      <c r="H16" s="59">
        <f t="shared" si="4"/>
        <v>0</v>
      </c>
      <c r="I16" s="56">
        <f t="shared" si="5"/>
        <v>87.5</v>
      </c>
      <c r="J16" s="59">
        <f t="shared" si="0"/>
        <v>100</v>
      </c>
      <c r="K16" s="52">
        <f t="shared" si="6"/>
        <v>312</v>
      </c>
      <c r="L16" s="154" t="s">
        <v>107</v>
      </c>
      <c r="M16" s="52"/>
      <c r="N16" s="60">
        <f t="shared" si="1"/>
        <v>1</v>
      </c>
      <c r="O16" s="60">
        <f t="shared" si="1"/>
        <v>0</v>
      </c>
      <c r="P16" s="203">
        <f t="shared" si="2"/>
        <v>1</v>
      </c>
      <c r="Q16" s="204">
        <v>312</v>
      </c>
      <c r="R16" s="203">
        <f t="shared" si="8"/>
        <v>312</v>
      </c>
      <c r="S16" s="204" t="s">
        <v>22</v>
      </c>
      <c r="T16" s="50">
        <f t="shared" si="7"/>
        <v>8</v>
      </c>
    </row>
    <row r="17" spans="1:20" s="73" customFormat="1" ht="24.95" customHeight="1" x14ac:dyDescent="0.25">
      <c r="A17" s="61" t="s">
        <v>23</v>
      </c>
      <c r="B17" s="56">
        <f>'1 ا'!B17</f>
        <v>5</v>
      </c>
      <c r="C17" s="56">
        <v>3</v>
      </c>
      <c r="D17" s="56">
        <v>0</v>
      </c>
      <c r="E17" s="56">
        <v>2</v>
      </c>
      <c r="F17" s="56">
        <v>0</v>
      </c>
      <c r="G17" s="59">
        <f t="shared" si="3"/>
        <v>60</v>
      </c>
      <c r="H17" s="59">
        <f t="shared" si="4"/>
        <v>0</v>
      </c>
      <c r="I17" s="59">
        <f t="shared" si="5"/>
        <v>40</v>
      </c>
      <c r="J17" s="59">
        <f t="shared" si="0"/>
        <v>100</v>
      </c>
      <c r="K17" s="52">
        <f t="shared" si="6"/>
        <v>274.66666666666669</v>
      </c>
      <c r="L17" s="154" t="s">
        <v>108</v>
      </c>
      <c r="M17" s="52"/>
      <c r="N17" s="60">
        <f t="shared" si="1"/>
        <v>3</v>
      </c>
      <c r="O17" s="60">
        <f t="shared" si="1"/>
        <v>0</v>
      </c>
      <c r="P17" s="203">
        <f t="shared" si="2"/>
        <v>3</v>
      </c>
      <c r="Q17" s="204">
        <v>824</v>
      </c>
      <c r="R17" s="203">
        <f t="shared" si="8"/>
        <v>274.66666666666669</v>
      </c>
      <c r="S17" s="204" t="s">
        <v>23</v>
      </c>
      <c r="T17" s="50">
        <f t="shared" si="7"/>
        <v>5</v>
      </c>
    </row>
    <row r="18" spans="1:20" s="73" customFormat="1" ht="24.95" customHeight="1" x14ac:dyDescent="0.25">
      <c r="A18" s="61" t="s">
        <v>24</v>
      </c>
      <c r="B18" s="56">
        <f>'1 ا'!B18</f>
        <v>10</v>
      </c>
      <c r="C18" s="56">
        <v>5</v>
      </c>
      <c r="D18" s="56">
        <v>0</v>
      </c>
      <c r="E18" s="56">
        <v>5</v>
      </c>
      <c r="F18" s="56">
        <v>0</v>
      </c>
      <c r="G18" s="59">
        <f t="shared" si="3"/>
        <v>50</v>
      </c>
      <c r="H18" s="59">
        <f t="shared" si="4"/>
        <v>0</v>
      </c>
      <c r="I18" s="59">
        <f t="shared" si="5"/>
        <v>50</v>
      </c>
      <c r="J18" s="59">
        <f t="shared" si="0"/>
        <v>100</v>
      </c>
      <c r="K18" s="52">
        <f t="shared" si="6"/>
        <v>324.39999999999998</v>
      </c>
      <c r="L18" s="154" t="s">
        <v>109</v>
      </c>
      <c r="M18" s="52"/>
      <c r="N18" s="60">
        <f t="shared" si="1"/>
        <v>5</v>
      </c>
      <c r="O18" s="60">
        <f t="shared" si="1"/>
        <v>0</v>
      </c>
      <c r="P18" s="203">
        <f t="shared" si="2"/>
        <v>5</v>
      </c>
      <c r="Q18" s="204">
        <v>1622</v>
      </c>
      <c r="R18" s="203">
        <f t="shared" si="8"/>
        <v>324.39999999999998</v>
      </c>
      <c r="S18" s="204" t="s">
        <v>24</v>
      </c>
      <c r="T18" s="50">
        <f t="shared" si="7"/>
        <v>10</v>
      </c>
    </row>
    <row r="19" spans="1:20" s="73" customFormat="1" ht="24.95" customHeight="1" x14ac:dyDescent="0.25">
      <c r="A19" s="61" t="s">
        <v>25</v>
      </c>
      <c r="B19" s="56">
        <f>'1 ا'!B19</f>
        <v>5</v>
      </c>
      <c r="C19" s="56">
        <v>4</v>
      </c>
      <c r="D19" s="56">
        <v>0</v>
      </c>
      <c r="E19" s="56">
        <v>1</v>
      </c>
      <c r="F19" s="56">
        <v>0</v>
      </c>
      <c r="G19" s="59">
        <f t="shared" si="3"/>
        <v>80</v>
      </c>
      <c r="H19" s="59">
        <f t="shared" si="4"/>
        <v>0</v>
      </c>
      <c r="I19" s="59">
        <f t="shared" si="5"/>
        <v>20</v>
      </c>
      <c r="J19" s="59">
        <f t="shared" si="0"/>
        <v>100</v>
      </c>
      <c r="K19" s="52">
        <f t="shared" si="6"/>
        <v>295</v>
      </c>
      <c r="L19" s="154" t="s">
        <v>110</v>
      </c>
      <c r="M19" s="52"/>
      <c r="N19" s="60">
        <f t="shared" si="1"/>
        <v>4</v>
      </c>
      <c r="O19" s="60">
        <f t="shared" si="1"/>
        <v>0</v>
      </c>
      <c r="P19" s="203">
        <f t="shared" si="2"/>
        <v>4</v>
      </c>
      <c r="Q19" s="204">
        <v>1180</v>
      </c>
      <c r="R19" s="203">
        <f t="shared" si="8"/>
        <v>295</v>
      </c>
      <c r="S19" s="204" t="s">
        <v>25</v>
      </c>
      <c r="T19" s="50">
        <f t="shared" si="7"/>
        <v>5</v>
      </c>
    </row>
    <row r="20" spans="1:20" s="73" customFormat="1" ht="24.95" customHeight="1" x14ac:dyDescent="0.25">
      <c r="A20" s="61" t="s">
        <v>26</v>
      </c>
      <c r="B20" s="56">
        <f>'1 ا'!B20</f>
        <v>11</v>
      </c>
      <c r="C20" s="56">
        <v>5</v>
      </c>
      <c r="D20" s="56">
        <v>0</v>
      </c>
      <c r="E20" s="56">
        <v>6</v>
      </c>
      <c r="F20" s="56">
        <v>0</v>
      </c>
      <c r="G20" s="59">
        <f t="shared" si="3"/>
        <v>45.454545454545453</v>
      </c>
      <c r="H20" s="59">
        <f t="shared" si="4"/>
        <v>0</v>
      </c>
      <c r="I20" s="59">
        <f t="shared" si="5"/>
        <v>54.54545454545454</v>
      </c>
      <c r="J20" s="59">
        <f t="shared" si="0"/>
        <v>100</v>
      </c>
      <c r="K20" s="52">
        <f t="shared" si="6"/>
        <v>274</v>
      </c>
      <c r="L20" s="154" t="s">
        <v>111</v>
      </c>
      <c r="M20" s="52"/>
      <c r="N20" s="60">
        <f t="shared" si="1"/>
        <v>5</v>
      </c>
      <c r="O20" s="60">
        <f t="shared" si="1"/>
        <v>0</v>
      </c>
      <c r="P20" s="203">
        <f t="shared" si="2"/>
        <v>5</v>
      </c>
      <c r="Q20" s="212">
        <v>1370</v>
      </c>
      <c r="R20" s="203">
        <f t="shared" si="8"/>
        <v>274</v>
      </c>
      <c r="S20" s="204" t="s">
        <v>26</v>
      </c>
      <c r="T20" s="50">
        <f t="shared" si="7"/>
        <v>11</v>
      </c>
    </row>
    <row r="21" spans="1:20" s="73" customFormat="1" ht="24.95" customHeight="1" x14ac:dyDescent="0.25">
      <c r="A21" s="213" t="s">
        <v>27</v>
      </c>
      <c r="B21" s="56">
        <f>'1 ا'!B21</f>
        <v>8</v>
      </c>
      <c r="C21" s="56">
        <v>2</v>
      </c>
      <c r="D21" s="56">
        <v>0</v>
      </c>
      <c r="E21" s="56">
        <v>6</v>
      </c>
      <c r="F21" s="56">
        <v>0</v>
      </c>
      <c r="G21" s="59">
        <f t="shared" si="3"/>
        <v>25</v>
      </c>
      <c r="H21" s="59">
        <f t="shared" si="4"/>
        <v>0</v>
      </c>
      <c r="I21" s="59">
        <f t="shared" si="5"/>
        <v>75</v>
      </c>
      <c r="J21" s="59">
        <f t="shared" si="0"/>
        <v>100</v>
      </c>
      <c r="K21" s="52">
        <f t="shared" si="6"/>
        <v>310</v>
      </c>
      <c r="L21" s="214" t="s">
        <v>112</v>
      </c>
      <c r="M21" s="52"/>
      <c r="N21" s="60">
        <f t="shared" si="1"/>
        <v>2</v>
      </c>
      <c r="O21" s="60">
        <f t="shared" si="1"/>
        <v>0</v>
      </c>
      <c r="P21" s="203">
        <f t="shared" si="2"/>
        <v>2</v>
      </c>
      <c r="Q21" s="212">
        <v>620</v>
      </c>
      <c r="R21" s="203">
        <f t="shared" si="8"/>
        <v>310</v>
      </c>
      <c r="S21" s="204" t="s">
        <v>27</v>
      </c>
      <c r="T21" s="50">
        <f t="shared" si="7"/>
        <v>8</v>
      </c>
    </row>
    <row r="22" spans="1:20" s="73" customFormat="1" ht="24.95" customHeight="1" x14ac:dyDescent="0.25">
      <c r="A22" s="219" t="s">
        <v>28</v>
      </c>
      <c r="B22" s="220">
        <f>'1 ا'!B22</f>
        <v>6</v>
      </c>
      <c r="C22" s="220">
        <v>1</v>
      </c>
      <c r="D22" s="56">
        <v>0</v>
      </c>
      <c r="E22" s="56">
        <v>5</v>
      </c>
      <c r="F22" s="220">
        <v>3</v>
      </c>
      <c r="G22" s="59">
        <f t="shared" si="3"/>
        <v>16.666666666666664</v>
      </c>
      <c r="H22" s="59">
        <f t="shared" si="4"/>
        <v>0</v>
      </c>
      <c r="I22" s="59">
        <f t="shared" si="5"/>
        <v>83.333333333333343</v>
      </c>
      <c r="J22" s="59">
        <f t="shared" si="0"/>
        <v>100</v>
      </c>
      <c r="K22" s="52">
        <f t="shared" si="6"/>
        <v>275</v>
      </c>
      <c r="L22" s="221" t="s">
        <v>113</v>
      </c>
      <c r="M22" s="52"/>
      <c r="N22" s="60">
        <f t="shared" si="1"/>
        <v>1</v>
      </c>
      <c r="O22" s="60">
        <f t="shared" si="1"/>
        <v>0</v>
      </c>
      <c r="P22" s="222">
        <f t="shared" si="2"/>
        <v>1</v>
      </c>
      <c r="Q22" s="204">
        <v>275</v>
      </c>
      <c r="R22" s="203">
        <f t="shared" si="8"/>
        <v>275</v>
      </c>
      <c r="S22" s="204" t="s">
        <v>28</v>
      </c>
      <c r="T22" s="50">
        <f t="shared" si="7"/>
        <v>6</v>
      </c>
    </row>
    <row r="23" spans="1:20" ht="24.95" customHeight="1" thickBot="1" x14ac:dyDescent="0.3">
      <c r="A23" s="32" t="s">
        <v>49</v>
      </c>
      <c r="B23" s="37">
        <f>SUM(B8:B22)</f>
        <v>114</v>
      </c>
      <c r="C23" s="37">
        <f>SUM(C8:C22)</f>
        <v>34</v>
      </c>
      <c r="D23" s="37">
        <f>SUM(D8:D22)</f>
        <v>16</v>
      </c>
      <c r="E23" s="37">
        <f>SUM(E8:E22)</f>
        <v>64</v>
      </c>
      <c r="F23" s="37">
        <f>SUM(F9:F22)</f>
        <v>6</v>
      </c>
      <c r="G23" s="34">
        <f t="shared" si="3"/>
        <v>29.82456140350877</v>
      </c>
      <c r="H23" s="34">
        <f t="shared" si="4"/>
        <v>14.035087719298245</v>
      </c>
      <c r="I23" s="34">
        <f t="shared" si="5"/>
        <v>56.140350877192979</v>
      </c>
      <c r="J23" s="35">
        <f t="shared" si="0"/>
        <v>100</v>
      </c>
      <c r="K23" s="40">
        <f>R23</f>
        <v>263.39999999999998</v>
      </c>
      <c r="L23" s="155" t="s">
        <v>93</v>
      </c>
      <c r="M23" s="40"/>
      <c r="N23" s="3">
        <f>C23</f>
        <v>34</v>
      </c>
      <c r="O23" s="3">
        <f>D23</f>
        <v>16</v>
      </c>
      <c r="P23" s="88">
        <f>SUM(N23:O23)</f>
        <v>50</v>
      </c>
      <c r="Q23" s="88">
        <f>SUM(Q8:Q22)</f>
        <v>13170</v>
      </c>
      <c r="R23" s="85">
        <f>Q23/P23</f>
        <v>263.39999999999998</v>
      </c>
      <c r="S23" s="101" t="s">
        <v>49</v>
      </c>
      <c r="T23" s="50">
        <f t="shared" si="7"/>
        <v>114</v>
      </c>
    </row>
    <row r="24" spans="1:20" ht="9.9499999999999993" customHeight="1" thickTop="1" x14ac:dyDescent="0.25">
      <c r="A24" s="299"/>
      <c r="B24" s="299"/>
      <c r="C24" s="329"/>
      <c r="D24" s="329"/>
      <c r="E24" s="329"/>
      <c r="F24" s="329"/>
      <c r="G24" s="329"/>
      <c r="H24" s="329"/>
      <c r="I24" s="12"/>
      <c r="J24" s="12"/>
      <c r="K24" s="4"/>
      <c r="L24" s="4"/>
      <c r="M24" s="4"/>
    </row>
    <row r="25" spans="1:20" ht="14.25" customHeight="1" x14ac:dyDescent="0.25">
      <c r="A25" s="301" t="s">
        <v>166</v>
      </c>
      <c r="B25" s="301"/>
      <c r="C25" s="301"/>
      <c r="D25" s="301"/>
      <c r="E25" s="301"/>
      <c r="F25" s="301"/>
      <c r="G25" s="301"/>
      <c r="H25" s="163"/>
      <c r="I25" s="12"/>
      <c r="J25" s="12"/>
      <c r="K25" s="4"/>
      <c r="L25" s="164" t="s">
        <v>167</v>
      </c>
      <c r="M25" s="164"/>
      <c r="N25" s="164"/>
      <c r="O25" s="164"/>
      <c r="P25" s="164"/>
    </row>
    <row r="26" spans="1:20" ht="50.1" customHeight="1" x14ac:dyDescent="0.25">
      <c r="A26" s="330" t="s">
        <v>165</v>
      </c>
      <c r="B26" s="330"/>
      <c r="C26" s="330"/>
      <c r="D26" s="330"/>
      <c r="E26" s="330"/>
      <c r="F26" s="330"/>
      <c r="G26" s="330"/>
      <c r="H26" s="309" t="s">
        <v>214</v>
      </c>
      <c r="I26" s="309"/>
      <c r="J26" s="309"/>
      <c r="K26" s="309"/>
      <c r="L26" s="309"/>
      <c r="M26" s="99"/>
    </row>
    <row r="27" spans="1:20" ht="54.95" customHeight="1" x14ac:dyDescent="0.25">
      <c r="A27" s="330" t="s">
        <v>114</v>
      </c>
      <c r="B27" s="330"/>
      <c r="C27" s="330"/>
      <c r="D27" s="330"/>
      <c r="E27" s="330"/>
      <c r="F27" s="330"/>
      <c r="G27" s="330"/>
      <c r="H27" s="325" t="s">
        <v>215</v>
      </c>
      <c r="I27" s="325"/>
      <c r="J27" s="325"/>
      <c r="K27" s="325"/>
      <c r="L27" s="325"/>
      <c r="M27" s="100"/>
    </row>
    <row r="28" spans="1:20" ht="30" customHeight="1" x14ac:dyDescent="0.25">
      <c r="A28" s="301" t="s">
        <v>42</v>
      </c>
      <c r="B28" s="301"/>
      <c r="C28" s="301"/>
      <c r="D28" s="301"/>
      <c r="E28" s="301"/>
      <c r="F28" s="301"/>
      <c r="G28" s="301"/>
      <c r="H28" s="309" t="s">
        <v>206</v>
      </c>
      <c r="I28" s="309"/>
      <c r="J28" s="309"/>
      <c r="K28" s="309"/>
      <c r="L28" s="309"/>
      <c r="M28" s="99"/>
    </row>
    <row r="29" spans="1:20" ht="15" customHeight="1" x14ac:dyDescent="0.25">
      <c r="A29" s="99"/>
      <c r="B29" s="99"/>
      <c r="C29" s="99"/>
      <c r="D29" s="99"/>
      <c r="E29" s="99"/>
      <c r="F29" s="99"/>
      <c r="G29" s="99"/>
      <c r="H29" s="99"/>
      <c r="I29" s="99"/>
      <c r="J29" s="99"/>
      <c r="K29" s="99"/>
      <c r="L29" s="99"/>
      <c r="M29" s="99"/>
    </row>
    <row r="30" spans="1:20" ht="15" customHeight="1" x14ac:dyDescent="0.25">
      <c r="A30" s="266"/>
      <c r="B30" s="266"/>
      <c r="C30" s="266"/>
      <c r="D30" s="266"/>
      <c r="E30" s="266"/>
      <c r="F30" s="266"/>
      <c r="G30" s="266"/>
      <c r="H30" s="266"/>
      <c r="I30" s="266"/>
      <c r="J30" s="266"/>
      <c r="K30" s="266"/>
      <c r="L30" s="266"/>
      <c r="M30" s="266"/>
    </row>
    <row r="31" spans="1:20" ht="15" customHeight="1" x14ac:dyDescent="0.25">
      <c r="A31" s="266"/>
      <c r="B31" s="266"/>
      <c r="C31" s="266"/>
      <c r="D31" s="266"/>
      <c r="E31" s="266"/>
      <c r="F31" s="266"/>
      <c r="G31" s="266"/>
      <c r="H31" s="266"/>
      <c r="I31" s="266"/>
      <c r="J31" s="266"/>
      <c r="K31" s="266"/>
      <c r="L31" s="266"/>
      <c r="M31" s="266"/>
    </row>
    <row r="32" spans="1:20" ht="15" customHeight="1" x14ac:dyDescent="0.25">
      <c r="A32" s="99"/>
      <c r="B32" s="99"/>
      <c r="C32" s="99"/>
      <c r="D32" s="99"/>
      <c r="E32" s="99"/>
      <c r="F32" s="99"/>
      <c r="G32" s="99"/>
      <c r="H32" s="99"/>
      <c r="I32" s="99"/>
      <c r="J32" s="99"/>
      <c r="K32" s="99"/>
      <c r="L32" s="99"/>
      <c r="M32" s="99"/>
    </row>
    <row r="33" spans="1:13" ht="15.95" customHeight="1" x14ac:dyDescent="0.25">
      <c r="A33" s="300" t="s">
        <v>155</v>
      </c>
      <c r="B33" s="300"/>
      <c r="C33" s="300"/>
      <c r="D33" s="300"/>
      <c r="E33" s="300"/>
      <c r="F33" s="122"/>
      <c r="G33" s="122">
        <v>14</v>
      </c>
      <c r="H33" s="122"/>
      <c r="I33" s="311" t="s">
        <v>156</v>
      </c>
      <c r="J33" s="311"/>
      <c r="K33" s="311"/>
      <c r="L33" s="311"/>
      <c r="M33" s="4"/>
    </row>
  </sheetData>
  <mergeCells count="25">
    <mergeCell ref="A1:L1"/>
    <mergeCell ref="A2:L2"/>
    <mergeCell ref="K4:K5"/>
    <mergeCell ref="L4:L7"/>
    <mergeCell ref="C5:E5"/>
    <mergeCell ref="G5:J5"/>
    <mergeCell ref="A3:B3"/>
    <mergeCell ref="K3:L3"/>
    <mergeCell ref="B6:B7"/>
    <mergeCell ref="K6:K7"/>
    <mergeCell ref="A4:A7"/>
    <mergeCell ref="B4:B5"/>
    <mergeCell ref="C4:E4"/>
    <mergeCell ref="G4:J4"/>
    <mergeCell ref="A24:B24"/>
    <mergeCell ref="C24:H24"/>
    <mergeCell ref="A33:E33"/>
    <mergeCell ref="A28:G28"/>
    <mergeCell ref="H28:L28"/>
    <mergeCell ref="I33:L33"/>
    <mergeCell ref="A25:G25"/>
    <mergeCell ref="A26:G26"/>
    <mergeCell ref="A27:G27"/>
    <mergeCell ref="H26:L26"/>
    <mergeCell ref="H27:L27"/>
  </mergeCells>
  <printOptions horizontalCentered="1"/>
  <pageMargins left="0.4" right="0.4" top="0.6" bottom="0.4" header="0" footer="0"/>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X37"/>
  <sheetViews>
    <sheetView rightToLeft="1" view="pageBreakPreview" zoomScaleSheetLayoutView="100" workbookViewId="0">
      <selection activeCell="M1" sqref="M1:X1048576"/>
    </sheetView>
  </sheetViews>
  <sheetFormatPr defaultColWidth="9.140625" defaultRowHeight="15" x14ac:dyDescent="0.25"/>
  <cols>
    <col min="1" max="1" width="9.85546875" style="1" customWidth="1"/>
    <col min="2" max="2" width="11.5703125" style="1" customWidth="1"/>
    <col min="3" max="3" width="7.85546875" style="1" customWidth="1"/>
    <col min="4" max="4" width="8" style="1" customWidth="1"/>
    <col min="5" max="5" width="7.5703125" style="1" customWidth="1"/>
    <col min="6" max="6" width="1.42578125" style="1" customWidth="1"/>
    <col min="7" max="7" width="7.5703125" style="1" customWidth="1"/>
    <col min="8" max="8" width="8.28515625" style="1" customWidth="1"/>
    <col min="9" max="9" width="7.5703125" style="1" customWidth="1"/>
    <col min="10" max="10" width="6.42578125" style="1" customWidth="1"/>
    <col min="11" max="11" width="14.5703125" style="1" customWidth="1"/>
    <col min="12" max="12" width="14.140625" style="1" customWidth="1"/>
    <col min="13" max="13" width="9.85546875" style="1" hidden="1" customWidth="1"/>
    <col min="14" max="14" width="0" style="1" hidden="1" customWidth="1"/>
    <col min="15" max="16" width="11.140625" style="1" hidden="1" customWidth="1"/>
    <col min="17" max="17" width="9.5703125" style="1" hidden="1" customWidth="1"/>
    <col min="18" max="18" width="11.42578125" style="1" hidden="1" customWidth="1"/>
    <col min="19" max="19" width="10" style="1" hidden="1" customWidth="1"/>
    <col min="20" max="24" width="0" style="1" hidden="1" customWidth="1"/>
    <col min="25" max="16384" width="9.140625" style="1"/>
  </cols>
  <sheetData>
    <row r="1" spans="1:24" ht="35.1" customHeight="1" x14ac:dyDescent="0.25">
      <c r="A1" s="298" t="s">
        <v>184</v>
      </c>
      <c r="B1" s="298"/>
      <c r="C1" s="298"/>
      <c r="D1" s="298"/>
      <c r="E1" s="298"/>
      <c r="F1" s="298"/>
      <c r="G1" s="298"/>
      <c r="H1" s="298"/>
      <c r="I1" s="298"/>
      <c r="J1" s="298"/>
      <c r="K1" s="298"/>
      <c r="L1" s="298"/>
      <c r="M1" s="102"/>
    </row>
    <row r="2" spans="1:24" ht="50.1" customHeight="1" x14ac:dyDescent="0.25">
      <c r="A2" s="308" t="s">
        <v>221</v>
      </c>
      <c r="B2" s="308"/>
      <c r="C2" s="308"/>
      <c r="D2" s="308"/>
      <c r="E2" s="308"/>
      <c r="F2" s="308"/>
      <c r="G2" s="308"/>
      <c r="H2" s="308"/>
      <c r="I2" s="308"/>
      <c r="J2" s="308"/>
      <c r="K2" s="308"/>
      <c r="L2" s="308"/>
      <c r="M2" s="114"/>
      <c r="R2" s="307" t="s">
        <v>217</v>
      </c>
      <c r="S2" s="307"/>
      <c r="T2" s="307"/>
      <c r="U2" s="307" t="s">
        <v>218</v>
      </c>
      <c r="V2" s="307"/>
      <c r="W2" s="307"/>
      <c r="X2" s="307"/>
    </row>
    <row r="3" spans="1:24" ht="30" customHeight="1" thickBot="1" x14ac:dyDescent="0.3">
      <c r="A3" s="312" t="s">
        <v>182</v>
      </c>
      <c r="B3" s="312"/>
      <c r="C3" s="339"/>
      <c r="D3" s="339"/>
      <c r="E3" s="339"/>
      <c r="F3" s="312"/>
      <c r="G3" s="339"/>
      <c r="H3" s="339"/>
      <c r="I3" s="339"/>
      <c r="J3" s="339"/>
      <c r="K3" s="333" t="s">
        <v>183</v>
      </c>
      <c r="L3" s="333"/>
      <c r="M3" s="96"/>
    </row>
    <row r="4" spans="1:24" ht="30" customHeight="1" thickTop="1" x14ac:dyDescent="0.25">
      <c r="A4" s="304" t="s">
        <v>3</v>
      </c>
      <c r="B4" s="322" t="s">
        <v>72</v>
      </c>
      <c r="C4" s="302" t="s">
        <v>97</v>
      </c>
      <c r="D4" s="302"/>
      <c r="E4" s="302"/>
      <c r="F4" s="42"/>
      <c r="G4" s="302" t="s">
        <v>115</v>
      </c>
      <c r="H4" s="302"/>
      <c r="I4" s="302"/>
      <c r="J4" s="302"/>
      <c r="K4" s="337" t="s">
        <v>55</v>
      </c>
      <c r="L4" s="295" t="s">
        <v>94</v>
      </c>
      <c r="M4" s="104"/>
      <c r="N4" s="10" t="s">
        <v>48</v>
      </c>
      <c r="O4" s="10" t="s">
        <v>75</v>
      </c>
      <c r="P4" s="8"/>
    </row>
    <row r="5" spans="1:24" ht="30" customHeight="1" x14ac:dyDescent="0.25">
      <c r="A5" s="305"/>
      <c r="B5" s="323"/>
      <c r="C5" s="324" t="s">
        <v>217</v>
      </c>
      <c r="D5" s="324"/>
      <c r="E5" s="324"/>
      <c r="F5" s="116"/>
      <c r="G5" s="324" t="s">
        <v>218</v>
      </c>
      <c r="H5" s="324"/>
      <c r="I5" s="324"/>
      <c r="J5" s="324"/>
      <c r="K5" s="338"/>
      <c r="L5" s="296"/>
      <c r="M5" s="105"/>
      <c r="N5" s="8"/>
      <c r="O5" s="8"/>
      <c r="P5" s="8"/>
    </row>
    <row r="6" spans="1:24" ht="35.1" customHeight="1" x14ac:dyDescent="0.25">
      <c r="A6" s="305"/>
      <c r="B6" s="296" t="s">
        <v>237</v>
      </c>
      <c r="C6" s="128" t="s">
        <v>11</v>
      </c>
      <c r="D6" s="128" t="s">
        <v>12</v>
      </c>
      <c r="E6" s="128" t="s">
        <v>13</v>
      </c>
      <c r="F6" s="108"/>
      <c r="G6" s="128" t="s">
        <v>11</v>
      </c>
      <c r="H6" s="128" t="s">
        <v>12</v>
      </c>
      <c r="I6" s="128" t="s">
        <v>13</v>
      </c>
      <c r="J6" s="128" t="s">
        <v>0</v>
      </c>
      <c r="K6" s="334" t="s">
        <v>219</v>
      </c>
      <c r="L6" s="296"/>
      <c r="M6" s="106"/>
      <c r="N6" s="2" t="s">
        <v>11</v>
      </c>
      <c r="O6" s="2" t="s">
        <v>76</v>
      </c>
      <c r="P6" s="83" t="s">
        <v>0</v>
      </c>
      <c r="Q6" s="83" t="s">
        <v>78</v>
      </c>
      <c r="R6" s="84" t="s">
        <v>64</v>
      </c>
      <c r="S6" s="101"/>
    </row>
    <row r="7" spans="1:24" ht="45" customHeight="1" x14ac:dyDescent="0.25">
      <c r="A7" s="306"/>
      <c r="B7" s="297"/>
      <c r="C7" s="152" t="s">
        <v>117</v>
      </c>
      <c r="D7" s="152" t="s">
        <v>130</v>
      </c>
      <c r="E7" s="152" t="s">
        <v>118</v>
      </c>
      <c r="F7" s="108"/>
      <c r="G7" s="152" t="s">
        <v>117</v>
      </c>
      <c r="H7" s="152" t="s">
        <v>130</v>
      </c>
      <c r="I7" s="152" t="s">
        <v>118</v>
      </c>
      <c r="J7" s="148" t="s">
        <v>93</v>
      </c>
      <c r="K7" s="335"/>
      <c r="L7" s="297"/>
      <c r="M7" s="105"/>
      <c r="N7" s="117"/>
      <c r="O7" s="117"/>
      <c r="P7" s="81"/>
      <c r="Q7" s="81"/>
      <c r="R7" s="82"/>
      <c r="S7" s="101"/>
    </row>
    <row r="8" spans="1:24" s="50" customFormat="1" ht="24.95" customHeight="1" x14ac:dyDescent="0.25">
      <c r="A8" s="55" t="s">
        <v>14</v>
      </c>
      <c r="B8" s="62">
        <f>'1 ب'!B8</f>
        <v>12</v>
      </c>
      <c r="C8" s="62">
        <v>1</v>
      </c>
      <c r="D8" s="62">
        <v>3</v>
      </c>
      <c r="E8" s="62">
        <v>8</v>
      </c>
      <c r="F8" s="121"/>
      <c r="G8" s="120">
        <f t="shared" ref="G8:G18" si="0">C8/B8*100</f>
        <v>8.3333333333333321</v>
      </c>
      <c r="H8" s="120">
        <f t="shared" ref="H8:H12" si="1">D8/B8*100</f>
        <v>25</v>
      </c>
      <c r="I8" s="120">
        <f t="shared" ref="I8:I18" si="2">E8/B8*100</f>
        <v>66.666666666666657</v>
      </c>
      <c r="J8" s="66">
        <f>SUM(G8:I8)</f>
        <v>99.999999999999986</v>
      </c>
      <c r="K8" s="93">
        <f>R8</f>
        <v>89</v>
      </c>
      <c r="L8" s="153" t="s">
        <v>99</v>
      </c>
      <c r="M8" s="93"/>
      <c r="N8" s="49">
        <f t="shared" ref="N8:N22" si="3">C8</f>
        <v>1</v>
      </c>
      <c r="O8" s="49">
        <f t="shared" ref="O8:O22" si="4">D8</f>
        <v>3</v>
      </c>
      <c r="P8" s="85">
        <f t="shared" ref="P8:P20" si="5">SUM(N8:O8)</f>
        <v>4</v>
      </c>
      <c r="Q8" s="86">
        <v>354</v>
      </c>
      <c r="R8" s="85">
        <f>ROUND(Q8/P8,0)</f>
        <v>89</v>
      </c>
      <c r="S8" s="86" t="s">
        <v>14</v>
      </c>
      <c r="T8" s="50">
        <f>SUM(C8:E8)</f>
        <v>12</v>
      </c>
      <c r="U8" s="50">
        <f>T8</f>
        <v>12</v>
      </c>
    </row>
    <row r="9" spans="1:24" s="50" customFormat="1" ht="24.95" customHeight="1" x14ac:dyDescent="0.25">
      <c r="A9" s="61" t="s">
        <v>15</v>
      </c>
      <c r="B9" s="56">
        <f>'1 ب'!B9</f>
        <v>5</v>
      </c>
      <c r="C9" s="56">
        <v>0</v>
      </c>
      <c r="D9" s="56">
        <v>1</v>
      </c>
      <c r="E9" s="56">
        <v>4</v>
      </c>
      <c r="F9" s="56"/>
      <c r="G9" s="59">
        <f t="shared" si="0"/>
        <v>0</v>
      </c>
      <c r="H9" s="59">
        <f t="shared" si="1"/>
        <v>20</v>
      </c>
      <c r="I9" s="59">
        <f t="shared" si="2"/>
        <v>80</v>
      </c>
      <c r="J9" s="58">
        <f t="shared" ref="J9:J23" si="6">SUM(G9:I9)</f>
        <v>100</v>
      </c>
      <c r="K9" s="93">
        <f>R9</f>
        <v>100</v>
      </c>
      <c r="L9" s="154" t="s">
        <v>100</v>
      </c>
      <c r="M9" s="93"/>
      <c r="N9" s="49">
        <f t="shared" si="3"/>
        <v>0</v>
      </c>
      <c r="O9" s="49">
        <f t="shared" si="4"/>
        <v>1</v>
      </c>
      <c r="P9" s="85">
        <f t="shared" si="5"/>
        <v>1</v>
      </c>
      <c r="Q9" s="86">
        <v>100</v>
      </c>
      <c r="R9" s="85">
        <f t="shared" ref="R9:R20" si="7">ROUND(Q9/P9,0)</f>
        <v>100</v>
      </c>
      <c r="S9" s="86" t="s">
        <v>15</v>
      </c>
      <c r="T9" s="50">
        <f t="shared" ref="T9:T23" si="8">SUM(C9:E9)</f>
        <v>5</v>
      </c>
      <c r="U9" s="50">
        <f t="shared" ref="U9:U13" si="9">T9</f>
        <v>5</v>
      </c>
    </row>
    <row r="10" spans="1:24" s="73" customFormat="1" ht="24.95" customHeight="1" x14ac:dyDescent="0.25">
      <c r="A10" s="61" t="s">
        <v>16</v>
      </c>
      <c r="B10" s="56">
        <f>'1 ب'!B10</f>
        <v>3</v>
      </c>
      <c r="C10" s="56">
        <v>0</v>
      </c>
      <c r="D10" s="56">
        <v>1</v>
      </c>
      <c r="E10" s="56">
        <v>2</v>
      </c>
      <c r="F10" s="56"/>
      <c r="G10" s="59">
        <f t="shared" si="0"/>
        <v>0</v>
      </c>
      <c r="H10" s="59">
        <f t="shared" si="1"/>
        <v>33.333333333333329</v>
      </c>
      <c r="I10" s="59">
        <f t="shared" si="2"/>
        <v>66.666666666666657</v>
      </c>
      <c r="J10" s="59">
        <f t="shared" si="6"/>
        <v>99.999999999999986</v>
      </c>
      <c r="K10" s="93">
        <f>R10</f>
        <v>60</v>
      </c>
      <c r="L10" s="154" t="s">
        <v>101</v>
      </c>
      <c r="M10" s="93"/>
      <c r="N10" s="60">
        <f t="shared" si="3"/>
        <v>0</v>
      </c>
      <c r="O10" s="60">
        <f t="shared" si="4"/>
        <v>1</v>
      </c>
      <c r="P10" s="203">
        <f t="shared" si="5"/>
        <v>1</v>
      </c>
      <c r="Q10" s="203">
        <v>60</v>
      </c>
      <c r="R10" s="203">
        <f t="shared" si="7"/>
        <v>60</v>
      </c>
      <c r="S10" s="204" t="s">
        <v>16</v>
      </c>
      <c r="T10" s="50">
        <f t="shared" si="8"/>
        <v>3</v>
      </c>
      <c r="U10" s="50">
        <f t="shared" si="9"/>
        <v>3</v>
      </c>
    </row>
    <row r="11" spans="1:24" s="207" customFormat="1" ht="24.95" customHeight="1" x14ac:dyDescent="0.25">
      <c r="A11" s="61" t="s">
        <v>17</v>
      </c>
      <c r="B11" s="63">
        <f>'1 ب'!B11</f>
        <v>4</v>
      </c>
      <c r="C11" s="63">
        <v>0</v>
      </c>
      <c r="D11" s="63">
        <v>0</v>
      </c>
      <c r="E11" s="63">
        <v>4</v>
      </c>
      <c r="F11" s="63"/>
      <c r="G11" s="59">
        <f t="shared" si="0"/>
        <v>0</v>
      </c>
      <c r="H11" s="59">
        <f t="shared" si="1"/>
        <v>0</v>
      </c>
      <c r="I11" s="59">
        <f t="shared" si="2"/>
        <v>100</v>
      </c>
      <c r="J11" s="59">
        <f t="shared" si="6"/>
        <v>100</v>
      </c>
      <c r="K11" s="93">
        <v>0</v>
      </c>
      <c r="L11" s="154" t="s">
        <v>102</v>
      </c>
      <c r="M11" s="93"/>
      <c r="N11" s="60">
        <f t="shared" si="3"/>
        <v>0</v>
      </c>
      <c r="O11" s="60">
        <f t="shared" si="4"/>
        <v>0</v>
      </c>
      <c r="P11" s="203">
        <v>0</v>
      </c>
      <c r="Q11" s="203">
        <v>0</v>
      </c>
      <c r="R11" s="203" t="s">
        <v>202</v>
      </c>
      <c r="S11" s="206" t="s">
        <v>17</v>
      </c>
      <c r="T11" s="50">
        <f t="shared" si="8"/>
        <v>4</v>
      </c>
      <c r="U11" s="50">
        <f t="shared" si="9"/>
        <v>4</v>
      </c>
    </row>
    <row r="12" spans="1:24" s="73" customFormat="1" ht="24.95" customHeight="1" x14ac:dyDescent="0.25">
      <c r="A12" s="61" t="s">
        <v>18</v>
      </c>
      <c r="B12" s="56">
        <f>'1 ب'!B12</f>
        <v>28</v>
      </c>
      <c r="C12" s="56">
        <v>1</v>
      </c>
      <c r="D12" s="56">
        <v>4</v>
      </c>
      <c r="E12" s="56">
        <v>23</v>
      </c>
      <c r="F12" s="56">
        <v>1</v>
      </c>
      <c r="G12" s="59">
        <f t="shared" si="0"/>
        <v>3.5714285714285712</v>
      </c>
      <c r="H12" s="59">
        <f t="shared" si="1"/>
        <v>14.285714285714285</v>
      </c>
      <c r="I12" s="59">
        <f t="shared" si="2"/>
        <v>82.142857142857139</v>
      </c>
      <c r="J12" s="59">
        <f t="shared" si="6"/>
        <v>100</v>
      </c>
      <c r="K12" s="93">
        <f>R12</f>
        <v>138</v>
      </c>
      <c r="L12" s="154" t="s">
        <v>103</v>
      </c>
      <c r="M12" s="93"/>
      <c r="N12" s="60">
        <v>1</v>
      </c>
      <c r="O12" s="60">
        <v>4</v>
      </c>
      <c r="P12" s="203">
        <f t="shared" si="5"/>
        <v>5</v>
      </c>
      <c r="Q12" s="204">
        <v>688</v>
      </c>
      <c r="R12" s="203">
        <f t="shared" si="7"/>
        <v>138</v>
      </c>
      <c r="S12" s="204" t="s">
        <v>18</v>
      </c>
      <c r="T12" s="50">
        <f t="shared" si="8"/>
        <v>28</v>
      </c>
      <c r="U12" s="50">
        <f t="shared" si="9"/>
        <v>28</v>
      </c>
    </row>
    <row r="13" spans="1:24" s="73" customFormat="1" ht="24.95" customHeight="1" x14ac:dyDescent="0.25">
      <c r="A13" s="61" t="s">
        <v>19</v>
      </c>
      <c r="B13" s="56">
        <f>'1 ب'!B13</f>
        <v>4</v>
      </c>
      <c r="C13" s="56">
        <v>1</v>
      </c>
      <c r="D13" s="56">
        <v>0</v>
      </c>
      <c r="E13" s="56">
        <v>3</v>
      </c>
      <c r="F13" s="56">
        <v>0</v>
      </c>
      <c r="G13" s="59">
        <f t="shared" si="0"/>
        <v>25</v>
      </c>
      <c r="H13" s="59">
        <f t="shared" ref="H13:H18" si="10">D13/B13*100</f>
        <v>0</v>
      </c>
      <c r="I13" s="59">
        <f t="shared" si="2"/>
        <v>75</v>
      </c>
      <c r="J13" s="59">
        <f t="shared" si="6"/>
        <v>100</v>
      </c>
      <c r="K13" s="93">
        <f t="shared" ref="K13:K20" si="11">R13</f>
        <v>243</v>
      </c>
      <c r="L13" s="154" t="s">
        <v>104</v>
      </c>
      <c r="M13" s="93"/>
      <c r="N13" s="60">
        <f t="shared" si="3"/>
        <v>1</v>
      </c>
      <c r="O13" s="60">
        <f t="shared" si="4"/>
        <v>0</v>
      </c>
      <c r="P13" s="203">
        <f t="shared" si="5"/>
        <v>1</v>
      </c>
      <c r="Q13" s="204">
        <v>243</v>
      </c>
      <c r="R13" s="203">
        <f t="shared" si="7"/>
        <v>243</v>
      </c>
      <c r="S13" s="204" t="s">
        <v>19</v>
      </c>
      <c r="T13" s="50">
        <f t="shared" si="8"/>
        <v>4</v>
      </c>
      <c r="U13" s="50">
        <f t="shared" si="9"/>
        <v>4</v>
      </c>
    </row>
    <row r="14" spans="1:24" s="73" customFormat="1" ht="24.95" customHeight="1" x14ac:dyDescent="0.25">
      <c r="A14" s="61" t="s">
        <v>194</v>
      </c>
      <c r="B14" s="56">
        <f>'1 ب'!B14</f>
        <v>4</v>
      </c>
      <c r="C14" s="56">
        <v>1</v>
      </c>
      <c r="D14" s="56">
        <v>1</v>
      </c>
      <c r="E14" s="56">
        <v>2</v>
      </c>
      <c r="F14" s="56">
        <v>0</v>
      </c>
      <c r="G14" s="59">
        <f t="shared" si="0"/>
        <v>25</v>
      </c>
      <c r="H14" s="59">
        <f t="shared" si="10"/>
        <v>25</v>
      </c>
      <c r="I14" s="59">
        <f>E14/B14*100</f>
        <v>50</v>
      </c>
      <c r="J14" s="59">
        <f>SUM(G14:I14)</f>
        <v>100</v>
      </c>
      <c r="K14" s="93">
        <f t="shared" si="11"/>
        <v>128</v>
      </c>
      <c r="L14" s="154" t="s">
        <v>105</v>
      </c>
      <c r="M14" s="93"/>
      <c r="N14" s="247">
        <f t="shared" si="3"/>
        <v>1</v>
      </c>
      <c r="O14" s="60">
        <f t="shared" si="4"/>
        <v>1</v>
      </c>
      <c r="P14" s="203">
        <f t="shared" si="5"/>
        <v>2</v>
      </c>
      <c r="Q14" s="204">
        <v>255</v>
      </c>
      <c r="R14" s="203">
        <f t="shared" si="7"/>
        <v>128</v>
      </c>
      <c r="S14" s="204" t="s">
        <v>20</v>
      </c>
      <c r="T14" s="50">
        <f t="shared" si="8"/>
        <v>4</v>
      </c>
      <c r="U14" s="246">
        <v>3</v>
      </c>
    </row>
    <row r="15" spans="1:24" s="73" customFormat="1" ht="24.95" customHeight="1" x14ac:dyDescent="0.25">
      <c r="A15" s="61" t="s">
        <v>21</v>
      </c>
      <c r="B15" s="56">
        <f>'1 ب'!B15</f>
        <v>4</v>
      </c>
      <c r="C15" s="56">
        <v>0</v>
      </c>
      <c r="D15" s="56">
        <v>0</v>
      </c>
      <c r="E15" s="56">
        <v>4</v>
      </c>
      <c r="F15" s="56">
        <v>0</v>
      </c>
      <c r="G15" s="59">
        <f t="shared" si="0"/>
        <v>0</v>
      </c>
      <c r="H15" s="59">
        <f t="shared" si="10"/>
        <v>0</v>
      </c>
      <c r="I15" s="59">
        <f t="shared" si="2"/>
        <v>100</v>
      </c>
      <c r="J15" s="59">
        <f t="shared" si="6"/>
        <v>100</v>
      </c>
      <c r="K15" s="93">
        <v>0</v>
      </c>
      <c r="L15" s="154" t="s">
        <v>106</v>
      </c>
      <c r="M15" s="93"/>
      <c r="N15" s="60">
        <f t="shared" si="3"/>
        <v>0</v>
      </c>
      <c r="O15" s="60">
        <f t="shared" si="4"/>
        <v>0</v>
      </c>
      <c r="P15" s="203">
        <v>0</v>
      </c>
      <c r="Q15" s="204">
        <v>0</v>
      </c>
      <c r="R15" s="203" t="s">
        <v>202</v>
      </c>
      <c r="S15" s="204" t="s">
        <v>21</v>
      </c>
      <c r="T15" s="50">
        <f t="shared" si="8"/>
        <v>4</v>
      </c>
      <c r="U15" s="73">
        <f>T15</f>
        <v>4</v>
      </c>
    </row>
    <row r="16" spans="1:24" s="73" customFormat="1" ht="24.95" customHeight="1" x14ac:dyDescent="0.25">
      <c r="A16" s="61" t="s">
        <v>22</v>
      </c>
      <c r="B16" s="56">
        <f>'1 ب'!B16</f>
        <v>6</v>
      </c>
      <c r="C16" s="56">
        <v>0</v>
      </c>
      <c r="D16" s="56">
        <v>1</v>
      </c>
      <c r="E16" s="56">
        <v>5</v>
      </c>
      <c r="F16" s="56">
        <v>2</v>
      </c>
      <c r="G16" s="59">
        <f t="shared" si="0"/>
        <v>0</v>
      </c>
      <c r="H16" s="59">
        <f t="shared" si="10"/>
        <v>16.666666666666664</v>
      </c>
      <c r="I16" s="59">
        <f t="shared" si="2"/>
        <v>83.333333333333343</v>
      </c>
      <c r="J16" s="59">
        <f t="shared" si="6"/>
        <v>100</v>
      </c>
      <c r="K16" s="93">
        <f t="shared" si="11"/>
        <v>50</v>
      </c>
      <c r="L16" s="154" t="s">
        <v>107</v>
      </c>
      <c r="M16" s="93"/>
      <c r="N16" s="60">
        <f t="shared" si="3"/>
        <v>0</v>
      </c>
      <c r="O16" s="60">
        <f t="shared" si="4"/>
        <v>1</v>
      </c>
      <c r="P16" s="203">
        <f t="shared" si="5"/>
        <v>1</v>
      </c>
      <c r="Q16" s="204">
        <v>50</v>
      </c>
      <c r="R16" s="203">
        <f t="shared" si="7"/>
        <v>50</v>
      </c>
      <c r="S16" s="204" t="s">
        <v>22</v>
      </c>
      <c r="T16" s="50">
        <f t="shared" si="8"/>
        <v>6</v>
      </c>
      <c r="U16" s="73">
        <f t="shared" ref="U16:U22" si="12">T16</f>
        <v>6</v>
      </c>
    </row>
    <row r="17" spans="1:21" s="73" customFormat="1" ht="24.95" customHeight="1" x14ac:dyDescent="0.25">
      <c r="A17" s="61" t="s">
        <v>23</v>
      </c>
      <c r="B17" s="56">
        <f>'1 ب'!B17</f>
        <v>1</v>
      </c>
      <c r="C17" s="56">
        <v>0</v>
      </c>
      <c r="D17" s="56">
        <v>0</v>
      </c>
      <c r="E17" s="56">
        <v>1</v>
      </c>
      <c r="F17" s="56">
        <v>0</v>
      </c>
      <c r="G17" s="59">
        <f t="shared" si="0"/>
        <v>0</v>
      </c>
      <c r="H17" s="59">
        <f t="shared" si="10"/>
        <v>0</v>
      </c>
      <c r="I17" s="59">
        <f t="shared" si="2"/>
        <v>100</v>
      </c>
      <c r="J17" s="59">
        <f t="shared" si="6"/>
        <v>100</v>
      </c>
      <c r="K17" s="93">
        <v>0</v>
      </c>
      <c r="L17" s="154" t="s">
        <v>108</v>
      </c>
      <c r="M17" s="93"/>
      <c r="N17" s="60">
        <f t="shared" si="3"/>
        <v>0</v>
      </c>
      <c r="O17" s="60">
        <f t="shared" si="4"/>
        <v>0</v>
      </c>
      <c r="P17" s="203">
        <v>0</v>
      </c>
      <c r="Q17" s="204">
        <v>0</v>
      </c>
      <c r="R17" s="203" t="s">
        <v>202</v>
      </c>
      <c r="S17" s="204" t="s">
        <v>23</v>
      </c>
      <c r="T17" s="50">
        <f t="shared" si="8"/>
        <v>1</v>
      </c>
      <c r="U17" s="73">
        <f t="shared" si="12"/>
        <v>1</v>
      </c>
    </row>
    <row r="18" spans="1:21" s="73" customFormat="1" ht="24.95" customHeight="1" x14ac:dyDescent="0.25">
      <c r="A18" s="61" t="s">
        <v>85</v>
      </c>
      <c r="B18" s="56">
        <f>'1 ب'!B18</f>
        <v>4</v>
      </c>
      <c r="C18" s="56">
        <v>1</v>
      </c>
      <c r="D18" s="56">
        <v>0</v>
      </c>
      <c r="E18" s="56">
        <v>3</v>
      </c>
      <c r="F18" s="56">
        <v>0</v>
      </c>
      <c r="G18" s="59">
        <f t="shared" si="0"/>
        <v>25</v>
      </c>
      <c r="H18" s="59">
        <f t="shared" si="10"/>
        <v>0</v>
      </c>
      <c r="I18" s="59">
        <f t="shared" si="2"/>
        <v>75</v>
      </c>
      <c r="J18" s="59">
        <f t="shared" si="6"/>
        <v>100</v>
      </c>
      <c r="K18" s="93">
        <f t="shared" si="11"/>
        <v>0</v>
      </c>
      <c r="L18" s="154" t="s">
        <v>149</v>
      </c>
      <c r="M18" s="93"/>
      <c r="N18" s="247">
        <f t="shared" si="3"/>
        <v>1</v>
      </c>
      <c r="O18" s="60">
        <f t="shared" si="4"/>
        <v>0</v>
      </c>
      <c r="P18" s="203">
        <f t="shared" si="5"/>
        <v>1</v>
      </c>
      <c r="Q18" s="204">
        <v>0</v>
      </c>
      <c r="R18" s="203">
        <f t="shared" si="7"/>
        <v>0</v>
      </c>
      <c r="S18" s="204" t="s">
        <v>24</v>
      </c>
      <c r="T18" s="50">
        <f t="shared" si="8"/>
        <v>4</v>
      </c>
      <c r="U18" s="246">
        <v>3</v>
      </c>
    </row>
    <row r="19" spans="1:21" s="73" customFormat="1" ht="24.95" customHeight="1" x14ac:dyDescent="0.25">
      <c r="A19" s="61" t="s">
        <v>25</v>
      </c>
      <c r="B19" s="56">
        <f>'1 ب'!B19</f>
        <v>0</v>
      </c>
      <c r="C19" s="56">
        <v>0</v>
      </c>
      <c r="D19" s="56">
        <v>0</v>
      </c>
      <c r="E19" s="56">
        <v>0</v>
      </c>
      <c r="F19" s="56">
        <v>0</v>
      </c>
      <c r="G19" s="59">
        <v>0</v>
      </c>
      <c r="H19" s="59">
        <v>0</v>
      </c>
      <c r="I19" s="59">
        <v>0</v>
      </c>
      <c r="J19" s="59">
        <v>0</v>
      </c>
      <c r="K19" s="93">
        <v>0</v>
      </c>
      <c r="L19" s="154" t="s">
        <v>110</v>
      </c>
      <c r="M19" s="93"/>
      <c r="N19" s="60">
        <f t="shared" si="3"/>
        <v>0</v>
      </c>
      <c r="O19" s="60">
        <f t="shared" si="4"/>
        <v>0</v>
      </c>
      <c r="P19" s="203">
        <v>0</v>
      </c>
      <c r="Q19" s="204">
        <v>0</v>
      </c>
      <c r="R19" s="203" t="s">
        <v>202</v>
      </c>
      <c r="S19" s="204" t="s">
        <v>25</v>
      </c>
      <c r="T19" s="50">
        <f t="shared" si="8"/>
        <v>0</v>
      </c>
      <c r="U19" s="73">
        <f t="shared" si="12"/>
        <v>0</v>
      </c>
    </row>
    <row r="20" spans="1:21" s="73" customFormat="1" ht="24.95" customHeight="1" x14ac:dyDescent="0.25">
      <c r="A20" s="61" t="s">
        <v>26</v>
      </c>
      <c r="B20" s="56">
        <f>'1 ب'!B20</f>
        <v>2</v>
      </c>
      <c r="C20" s="56">
        <v>0</v>
      </c>
      <c r="D20" s="56">
        <v>1</v>
      </c>
      <c r="E20" s="56">
        <v>1</v>
      </c>
      <c r="F20" s="56">
        <v>0</v>
      </c>
      <c r="G20" s="59">
        <f>C20/B20*100</f>
        <v>0</v>
      </c>
      <c r="H20" s="59">
        <f>D20/B20*100</f>
        <v>50</v>
      </c>
      <c r="I20" s="59">
        <f>E20/B20*100</f>
        <v>50</v>
      </c>
      <c r="J20" s="59">
        <f t="shared" si="6"/>
        <v>100</v>
      </c>
      <c r="K20" s="93">
        <f t="shared" si="11"/>
        <v>235</v>
      </c>
      <c r="L20" s="154" t="s">
        <v>111</v>
      </c>
      <c r="M20" s="93"/>
      <c r="N20" s="60">
        <f t="shared" si="3"/>
        <v>0</v>
      </c>
      <c r="O20" s="60">
        <f t="shared" si="4"/>
        <v>1</v>
      </c>
      <c r="P20" s="203">
        <f t="shared" si="5"/>
        <v>1</v>
      </c>
      <c r="Q20" s="212">
        <v>235</v>
      </c>
      <c r="R20" s="203">
        <f t="shared" si="7"/>
        <v>235</v>
      </c>
      <c r="S20" s="204" t="s">
        <v>26</v>
      </c>
      <c r="T20" s="50">
        <f t="shared" si="8"/>
        <v>2</v>
      </c>
      <c r="U20" s="73">
        <f t="shared" si="12"/>
        <v>2</v>
      </c>
    </row>
    <row r="21" spans="1:21" s="73" customFormat="1" ht="24.95" customHeight="1" x14ac:dyDescent="0.25">
      <c r="A21" s="213" t="s">
        <v>27</v>
      </c>
      <c r="B21" s="56">
        <f>'1 ب'!B21</f>
        <v>0</v>
      </c>
      <c r="C21" s="56">
        <v>0</v>
      </c>
      <c r="D21" s="56">
        <v>0</v>
      </c>
      <c r="E21" s="56">
        <v>0</v>
      </c>
      <c r="F21" s="56">
        <v>0</v>
      </c>
      <c r="G21" s="59">
        <v>0</v>
      </c>
      <c r="H21" s="59">
        <v>0</v>
      </c>
      <c r="I21" s="59">
        <v>0</v>
      </c>
      <c r="J21" s="59">
        <v>0</v>
      </c>
      <c r="K21" s="93">
        <v>0</v>
      </c>
      <c r="L21" s="214" t="s">
        <v>112</v>
      </c>
      <c r="M21" s="93"/>
      <c r="N21" s="60">
        <f t="shared" si="3"/>
        <v>0</v>
      </c>
      <c r="O21" s="60">
        <f t="shared" si="4"/>
        <v>0</v>
      </c>
      <c r="P21" s="203">
        <v>0</v>
      </c>
      <c r="Q21" s="212">
        <v>0</v>
      </c>
      <c r="R21" s="203" t="s">
        <v>202</v>
      </c>
      <c r="S21" s="204" t="s">
        <v>27</v>
      </c>
      <c r="T21" s="50">
        <f t="shared" si="8"/>
        <v>0</v>
      </c>
      <c r="U21" s="73">
        <f t="shared" si="12"/>
        <v>0</v>
      </c>
    </row>
    <row r="22" spans="1:21" s="73" customFormat="1" ht="24.95" customHeight="1" x14ac:dyDescent="0.25">
      <c r="A22" s="219" t="s">
        <v>28</v>
      </c>
      <c r="B22" s="220">
        <f>'1 ب'!B22</f>
        <v>3</v>
      </c>
      <c r="C22" s="220">
        <v>0</v>
      </c>
      <c r="D22" s="56">
        <v>0</v>
      </c>
      <c r="E22" s="56">
        <v>3</v>
      </c>
      <c r="F22" s="220">
        <v>3</v>
      </c>
      <c r="G22" s="59">
        <f>C22/B22*100</f>
        <v>0</v>
      </c>
      <c r="H22" s="59">
        <f>D22/B22*100</f>
        <v>0</v>
      </c>
      <c r="I22" s="59">
        <f>E22/B22*100</f>
        <v>100</v>
      </c>
      <c r="J22" s="59">
        <f t="shared" si="6"/>
        <v>100</v>
      </c>
      <c r="K22" s="93">
        <v>0</v>
      </c>
      <c r="L22" s="221" t="s">
        <v>113</v>
      </c>
      <c r="M22" s="93"/>
      <c r="N22" s="60">
        <f t="shared" si="3"/>
        <v>0</v>
      </c>
      <c r="O22" s="60">
        <f t="shared" si="4"/>
        <v>0</v>
      </c>
      <c r="P22" s="222">
        <v>0</v>
      </c>
      <c r="Q22" s="204">
        <v>0</v>
      </c>
      <c r="R22" s="203" t="s">
        <v>202</v>
      </c>
      <c r="S22" s="204" t="s">
        <v>28</v>
      </c>
      <c r="T22" s="50">
        <f t="shared" si="8"/>
        <v>3</v>
      </c>
      <c r="U22" s="73">
        <f t="shared" si="12"/>
        <v>3</v>
      </c>
    </row>
    <row r="23" spans="1:21" ht="24.95" customHeight="1" thickBot="1" x14ac:dyDescent="0.3">
      <c r="A23" s="32" t="s">
        <v>49</v>
      </c>
      <c r="B23" s="37">
        <f>SUM(B8:B22)</f>
        <v>80</v>
      </c>
      <c r="C23" s="37">
        <f>SUM(C8:C22)</f>
        <v>5</v>
      </c>
      <c r="D23" s="37">
        <f>SUM(D8:D22)</f>
        <v>12</v>
      </c>
      <c r="E23" s="37">
        <f>SUM(E8:E22)</f>
        <v>63</v>
      </c>
      <c r="F23" s="37">
        <f>SUM(F9:F22)</f>
        <v>6</v>
      </c>
      <c r="G23" s="34">
        <f>C23/B23*100</f>
        <v>6.25</v>
      </c>
      <c r="H23" s="34">
        <f>D23/B23*100</f>
        <v>15</v>
      </c>
      <c r="I23" s="34">
        <f>E23/B23*100</f>
        <v>78.75</v>
      </c>
      <c r="J23" s="35">
        <f t="shared" si="6"/>
        <v>100</v>
      </c>
      <c r="K23" s="94">
        <f>R23</f>
        <v>132.33333333333334</v>
      </c>
      <c r="L23" s="155" t="s">
        <v>93</v>
      </c>
      <c r="M23" s="94"/>
      <c r="N23" s="3">
        <f>C23</f>
        <v>5</v>
      </c>
      <c r="O23" s="3">
        <f>D23</f>
        <v>12</v>
      </c>
      <c r="P23" s="244">
        <v>15</v>
      </c>
      <c r="Q23" s="88">
        <f>SUM(Q8:Q22)</f>
        <v>1985</v>
      </c>
      <c r="R23" s="85">
        <f>Q23/P23</f>
        <v>132.33333333333334</v>
      </c>
      <c r="S23" s="101" t="s">
        <v>49</v>
      </c>
      <c r="T23" s="50">
        <f t="shared" si="8"/>
        <v>80</v>
      </c>
      <c r="U23" s="1">
        <f>SUM(U8:U22)</f>
        <v>78</v>
      </c>
    </row>
    <row r="24" spans="1:21" ht="9.9499999999999993" customHeight="1" thickTop="1" x14ac:dyDescent="0.25">
      <c r="A24" s="299"/>
      <c r="B24" s="299"/>
      <c r="C24" s="329"/>
      <c r="D24" s="329"/>
      <c r="E24" s="329"/>
      <c r="F24" s="329"/>
      <c r="G24" s="329"/>
      <c r="H24" s="329"/>
      <c r="I24" s="12"/>
      <c r="J24" s="12"/>
      <c r="K24" s="4"/>
      <c r="L24" s="4"/>
      <c r="M24" s="4"/>
      <c r="T24" s="50"/>
    </row>
    <row r="25" spans="1:21" ht="21" customHeight="1" x14ac:dyDescent="0.25">
      <c r="A25" s="301" t="s">
        <v>166</v>
      </c>
      <c r="B25" s="301"/>
      <c r="C25" s="301"/>
      <c r="D25" s="301"/>
      <c r="E25" s="301"/>
      <c r="F25" s="301"/>
      <c r="G25" s="301"/>
      <c r="H25" s="163"/>
      <c r="I25" s="12"/>
      <c r="J25" s="12"/>
      <c r="K25" s="4"/>
      <c r="L25" s="164" t="s">
        <v>167</v>
      </c>
      <c r="M25" s="4"/>
      <c r="P25" s="245" t="s">
        <v>203</v>
      </c>
      <c r="T25" s="50"/>
    </row>
    <row r="26" spans="1:21" ht="50.1" customHeight="1" x14ac:dyDescent="0.25">
      <c r="A26" s="330" t="s">
        <v>165</v>
      </c>
      <c r="B26" s="330"/>
      <c r="C26" s="330"/>
      <c r="D26" s="330"/>
      <c r="E26" s="330"/>
      <c r="F26" s="330"/>
      <c r="G26" s="330"/>
      <c r="H26" s="325" t="s">
        <v>220</v>
      </c>
      <c r="I26" s="325"/>
      <c r="J26" s="325"/>
      <c r="K26" s="325"/>
      <c r="L26" s="325"/>
      <c r="M26" s="99"/>
    </row>
    <row r="27" spans="1:21" ht="50.1" customHeight="1" x14ac:dyDescent="0.25">
      <c r="A27" s="330" t="s">
        <v>114</v>
      </c>
      <c r="B27" s="330"/>
      <c r="C27" s="330"/>
      <c r="D27" s="330"/>
      <c r="E27" s="330"/>
      <c r="F27" s="330"/>
      <c r="G27" s="330"/>
      <c r="H27" s="325" t="s">
        <v>215</v>
      </c>
      <c r="I27" s="325"/>
      <c r="J27" s="325"/>
      <c r="K27" s="325"/>
      <c r="L27" s="325"/>
      <c r="M27" s="100"/>
    </row>
    <row r="28" spans="1:21" ht="30" customHeight="1" x14ac:dyDescent="0.25">
      <c r="A28" s="318" t="s">
        <v>195</v>
      </c>
      <c r="B28" s="318"/>
      <c r="C28" s="318"/>
      <c r="D28" s="318"/>
      <c r="E28" s="318"/>
      <c r="F28" s="318"/>
      <c r="G28" s="318"/>
      <c r="H28" s="336" t="s">
        <v>239</v>
      </c>
      <c r="I28" s="336"/>
      <c r="J28" s="336"/>
      <c r="K28" s="336"/>
      <c r="L28" s="336"/>
      <c r="M28" s="100"/>
    </row>
    <row r="29" spans="1:21" ht="30" customHeight="1" x14ac:dyDescent="0.25">
      <c r="A29" s="301" t="s">
        <v>82</v>
      </c>
      <c r="B29" s="301"/>
      <c r="C29" s="301"/>
      <c r="D29" s="301"/>
      <c r="E29" s="301"/>
      <c r="F29" s="301"/>
      <c r="G29" s="301"/>
      <c r="H29" s="309" t="s">
        <v>209</v>
      </c>
      <c r="I29" s="309"/>
      <c r="J29" s="309"/>
      <c r="K29" s="309"/>
      <c r="L29" s="309"/>
      <c r="M29" s="141"/>
    </row>
    <row r="30" spans="1:21" ht="12" customHeight="1" x14ac:dyDescent="0.25">
      <c r="A30" s="257"/>
      <c r="B30" s="257"/>
      <c r="C30" s="257"/>
      <c r="D30" s="257"/>
      <c r="E30" s="257"/>
      <c r="F30" s="257"/>
      <c r="G30" s="257"/>
      <c r="H30" s="258"/>
      <c r="I30" s="258"/>
      <c r="J30" s="258"/>
      <c r="K30" s="258"/>
      <c r="L30" s="258"/>
      <c r="M30" s="257"/>
    </row>
    <row r="31" spans="1:21" ht="12" customHeight="1" x14ac:dyDescent="0.25">
      <c r="A31" s="264"/>
      <c r="B31" s="264"/>
      <c r="C31" s="264"/>
      <c r="D31" s="264"/>
      <c r="E31" s="264"/>
      <c r="F31" s="264"/>
      <c r="G31" s="264"/>
      <c r="H31" s="265"/>
      <c r="I31" s="265"/>
      <c r="J31" s="265"/>
      <c r="K31" s="265"/>
      <c r="L31" s="265"/>
      <c r="M31" s="257"/>
    </row>
    <row r="32" spans="1:21" ht="18.75" customHeight="1" x14ac:dyDescent="0.25">
      <c r="A32" s="328" t="s">
        <v>155</v>
      </c>
      <c r="B32" s="328"/>
      <c r="C32" s="328"/>
      <c r="D32" s="328"/>
      <c r="E32" s="328"/>
      <c r="F32" s="150"/>
      <c r="G32" s="150">
        <v>15</v>
      </c>
      <c r="H32" s="158"/>
      <c r="I32" s="327" t="s">
        <v>156</v>
      </c>
      <c r="J32" s="327"/>
      <c r="K32" s="327"/>
      <c r="L32" s="327"/>
      <c r="M32" s="4"/>
    </row>
    <row r="33" spans="12:19" x14ac:dyDescent="0.25">
      <c r="L33" s="99"/>
    </row>
    <row r="34" spans="12:19" x14ac:dyDescent="0.25">
      <c r="L34" s="99"/>
    </row>
    <row r="35" spans="12:19" x14ac:dyDescent="0.25">
      <c r="L35" s="98"/>
    </row>
    <row r="36" spans="12:19" x14ac:dyDescent="0.25">
      <c r="L36" s="122"/>
    </row>
    <row r="37" spans="12:19" x14ac:dyDescent="0.25">
      <c r="L37" s="336"/>
      <c r="M37" s="336"/>
      <c r="N37" s="336"/>
      <c r="O37" s="336"/>
      <c r="P37" s="336"/>
      <c r="Q37" s="336"/>
      <c r="R37" s="336"/>
      <c r="S37" s="336"/>
    </row>
  </sheetData>
  <mergeCells count="30">
    <mergeCell ref="H28:L28"/>
    <mergeCell ref="H29:L29"/>
    <mergeCell ref="C5:E5"/>
    <mergeCell ref="G5:J5"/>
    <mergeCell ref="A1:L1"/>
    <mergeCell ref="K3:L3"/>
    <mergeCell ref="A4:A7"/>
    <mergeCell ref="B4:B5"/>
    <mergeCell ref="B6:B7"/>
    <mergeCell ref="K4:K5"/>
    <mergeCell ref="K6:K7"/>
    <mergeCell ref="A3:J3"/>
    <mergeCell ref="A2:L2"/>
    <mergeCell ref="A25:G25"/>
    <mergeCell ref="L37:S37"/>
    <mergeCell ref="A32:E32"/>
    <mergeCell ref="R2:T2"/>
    <mergeCell ref="U2:X2"/>
    <mergeCell ref="I32:L32"/>
    <mergeCell ref="A24:B24"/>
    <mergeCell ref="C24:H24"/>
    <mergeCell ref="L4:L7"/>
    <mergeCell ref="A26:G26"/>
    <mergeCell ref="A27:G27"/>
    <mergeCell ref="A28:G28"/>
    <mergeCell ref="C4:E4"/>
    <mergeCell ref="G4:J4"/>
    <mergeCell ref="A29:G29"/>
    <mergeCell ref="H26:L26"/>
    <mergeCell ref="H27:L27"/>
  </mergeCells>
  <printOptions horizontalCentered="1"/>
  <pageMargins left="0.4" right="0.4" top="0.6" bottom="0.4" header="0" footer="0"/>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theme="3" tint="0.39997558519241921"/>
  </sheetPr>
  <dimension ref="A1:Y29"/>
  <sheetViews>
    <sheetView rightToLeft="1" view="pageBreakPreview" topLeftCell="A26" zoomScale="74" zoomScaleSheetLayoutView="74" workbookViewId="0">
      <selection activeCell="J38" sqref="J38"/>
    </sheetView>
  </sheetViews>
  <sheetFormatPr defaultColWidth="9.140625" defaultRowHeight="15" x14ac:dyDescent="0.25"/>
  <cols>
    <col min="1" max="1" width="9.5703125" style="1" customWidth="1"/>
    <col min="2" max="2" width="15.140625" style="6" customWidth="1"/>
    <col min="3" max="3" width="15.5703125" style="1" customWidth="1"/>
    <col min="4" max="4" width="10.140625" style="1" customWidth="1"/>
    <col min="5" max="5" width="9.7109375" style="1" customWidth="1"/>
    <col min="6" max="6" width="11.140625" style="1" customWidth="1"/>
    <col min="7" max="7" width="9.42578125" style="1" customWidth="1"/>
    <col min="8" max="8" width="1" style="1" hidden="1" customWidth="1"/>
    <col min="9" max="9" width="9.5703125" style="1" customWidth="1"/>
    <col min="10" max="10" width="17.42578125" style="1" customWidth="1"/>
    <col min="11" max="11" width="12.140625" style="1" customWidth="1"/>
    <col min="12" max="12" width="9.42578125" style="1" customWidth="1"/>
    <col min="13" max="13" width="12.85546875" style="1" customWidth="1"/>
    <col min="14" max="14" width="9.5703125" style="1" customWidth="1"/>
    <col min="15" max="15" width="4.5703125" style="1" hidden="1" customWidth="1"/>
    <col min="16" max="16" width="9.42578125" style="1" customWidth="1"/>
    <col min="17" max="17" width="16.85546875" style="1" customWidth="1"/>
    <col min="18" max="18" width="6.42578125" style="1" customWidth="1"/>
    <col min="19" max="21" width="0" style="1" hidden="1" customWidth="1"/>
    <col min="22" max="22" width="2.140625" style="1" hidden="1" customWidth="1"/>
    <col min="23" max="26" width="0" style="1" hidden="1" customWidth="1"/>
    <col min="27" max="16384" width="9.140625" style="1"/>
  </cols>
  <sheetData>
    <row r="1" spans="1:25" ht="39.950000000000003" customHeight="1" x14ac:dyDescent="0.25">
      <c r="A1" s="298" t="s">
        <v>240</v>
      </c>
      <c r="B1" s="298"/>
      <c r="C1" s="298"/>
      <c r="D1" s="298"/>
      <c r="E1" s="298"/>
      <c r="F1" s="298"/>
      <c r="G1" s="298"/>
      <c r="H1" s="298"/>
      <c r="I1" s="298"/>
      <c r="J1" s="298" t="s">
        <v>240</v>
      </c>
      <c r="K1" s="298"/>
      <c r="L1" s="298"/>
      <c r="M1" s="298"/>
      <c r="N1" s="298"/>
      <c r="O1" s="298"/>
      <c r="P1" s="298"/>
      <c r="Q1" s="298"/>
      <c r="R1" s="114"/>
    </row>
    <row r="2" spans="1:25" ht="50.1" customHeight="1" x14ac:dyDescent="0.25">
      <c r="A2" s="308" t="s">
        <v>242</v>
      </c>
      <c r="B2" s="308"/>
      <c r="C2" s="308"/>
      <c r="D2" s="308"/>
      <c r="E2" s="308"/>
      <c r="F2" s="308"/>
      <c r="G2" s="308"/>
      <c r="H2" s="308"/>
      <c r="I2" s="308"/>
      <c r="J2" s="308" t="s">
        <v>241</v>
      </c>
      <c r="K2" s="351"/>
      <c r="L2" s="351"/>
      <c r="M2" s="351"/>
      <c r="N2" s="351"/>
      <c r="O2" s="351"/>
      <c r="P2" s="351"/>
      <c r="Q2" s="351"/>
    </row>
    <row r="3" spans="1:25" ht="30" customHeight="1" thickBot="1" x14ac:dyDescent="0.3">
      <c r="A3" s="113" t="s">
        <v>185</v>
      </c>
      <c r="B3" s="113"/>
      <c r="C3" s="113"/>
      <c r="D3" s="113"/>
      <c r="E3" s="113"/>
      <c r="F3" s="113"/>
      <c r="G3" s="113"/>
      <c r="H3" s="113"/>
      <c r="I3" s="113"/>
      <c r="J3" s="113"/>
      <c r="K3" s="113"/>
      <c r="L3" s="113"/>
      <c r="M3" s="113"/>
      <c r="N3" s="113"/>
      <c r="O3" s="113"/>
      <c r="P3" s="352" t="s">
        <v>186</v>
      </c>
      <c r="Q3" s="352"/>
      <c r="R3" s="96"/>
    </row>
    <row r="4" spans="1:25" ht="30" customHeight="1" thickTop="1" x14ac:dyDescent="0.25">
      <c r="A4" s="320" t="s">
        <v>3</v>
      </c>
      <c r="B4" s="342" t="s">
        <v>257</v>
      </c>
      <c r="C4" s="337" t="s">
        <v>91</v>
      </c>
      <c r="D4" s="359" t="s">
        <v>61</v>
      </c>
      <c r="E4" s="302"/>
      <c r="F4" s="302"/>
      <c r="G4" s="302"/>
      <c r="H4" s="302"/>
      <c r="I4" s="302"/>
      <c r="J4" s="355" t="s">
        <v>62</v>
      </c>
      <c r="K4" s="302" t="s">
        <v>29</v>
      </c>
      <c r="L4" s="302"/>
      <c r="M4" s="302"/>
      <c r="N4" s="302"/>
      <c r="O4" s="302"/>
      <c r="P4" s="302"/>
      <c r="Q4" s="295" t="s">
        <v>94</v>
      </c>
    </row>
    <row r="5" spans="1:25" ht="30" customHeight="1" x14ac:dyDescent="0.25">
      <c r="A5" s="348"/>
      <c r="B5" s="343"/>
      <c r="C5" s="338"/>
      <c r="D5" s="350" t="s">
        <v>245</v>
      </c>
      <c r="E5" s="350"/>
      <c r="F5" s="350"/>
      <c r="G5" s="350"/>
      <c r="H5" s="350"/>
      <c r="I5" s="350"/>
      <c r="J5" s="356"/>
      <c r="K5" s="350" t="s">
        <v>246</v>
      </c>
      <c r="L5" s="350"/>
      <c r="M5" s="350"/>
      <c r="N5" s="350"/>
      <c r="O5" s="350"/>
      <c r="P5" s="350"/>
      <c r="Q5" s="296"/>
      <c r="S5" s="91"/>
      <c r="T5" s="91"/>
      <c r="U5" s="91"/>
    </row>
    <row r="6" spans="1:25" ht="35.1" customHeight="1" x14ac:dyDescent="0.25">
      <c r="A6" s="348"/>
      <c r="B6" s="344" t="s">
        <v>226</v>
      </c>
      <c r="C6" s="346" t="s">
        <v>222</v>
      </c>
      <c r="D6" s="202" t="s">
        <v>30</v>
      </c>
      <c r="E6" s="202" t="s">
        <v>31</v>
      </c>
      <c r="F6" s="202" t="s">
        <v>168</v>
      </c>
      <c r="G6" s="202" t="s">
        <v>32</v>
      </c>
      <c r="H6" s="202" t="s">
        <v>2</v>
      </c>
      <c r="I6" s="119" t="s">
        <v>0</v>
      </c>
      <c r="J6" s="357" t="s">
        <v>255</v>
      </c>
      <c r="K6" s="202" t="s">
        <v>256</v>
      </c>
      <c r="L6" s="202" t="s">
        <v>31</v>
      </c>
      <c r="M6" s="282" t="s">
        <v>259</v>
      </c>
      <c r="N6" s="202" t="s">
        <v>32</v>
      </c>
      <c r="O6" s="202" t="s">
        <v>2</v>
      </c>
      <c r="P6" s="202" t="s">
        <v>0</v>
      </c>
      <c r="Q6" s="296"/>
      <c r="S6" s="200" t="s">
        <v>197</v>
      </c>
      <c r="V6" s="199" t="s">
        <v>196</v>
      </c>
    </row>
    <row r="7" spans="1:25" ht="35.1" customHeight="1" x14ac:dyDescent="0.25">
      <c r="A7" s="349"/>
      <c r="B7" s="345"/>
      <c r="C7" s="347"/>
      <c r="D7" s="201" t="s">
        <v>132</v>
      </c>
      <c r="E7" s="201" t="s">
        <v>131</v>
      </c>
      <c r="F7" s="201" t="s">
        <v>169</v>
      </c>
      <c r="G7" s="201" t="s">
        <v>150</v>
      </c>
      <c r="H7" s="201" t="s">
        <v>120</v>
      </c>
      <c r="I7" s="281" t="s">
        <v>93</v>
      </c>
      <c r="J7" s="358"/>
      <c r="K7" s="201" t="s">
        <v>258</v>
      </c>
      <c r="L7" s="201" t="s">
        <v>131</v>
      </c>
      <c r="M7" s="201" t="s">
        <v>169</v>
      </c>
      <c r="N7" s="201" t="s">
        <v>150</v>
      </c>
      <c r="O7" s="148" t="s">
        <v>120</v>
      </c>
      <c r="P7" s="280" t="s">
        <v>93</v>
      </c>
      <c r="Q7" s="297"/>
      <c r="S7" s="91" t="s">
        <v>86</v>
      </c>
      <c r="T7" s="91" t="s">
        <v>87</v>
      </c>
      <c r="U7" s="91" t="s">
        <v>88</v>
      </c>
      <c r="W7" s="91" t="s">
        <v>86</v>
      </c>
      <c r="X7" s="91" t="s">
        <v>87</v>
      </c>
      <c r="Y7" s="91" t="s">
        <v>88</v>
      </c>
    </row>
    <row r="8" spans="1:25" s="73" customFormat="1" ht="24.95" customHeight="1" x14ac:dyDescent="0.25">
      <c r="A8" s="55" t="s">
        <v>14</v>
      </c>
      <c r="B8" s="123">
        <f>U8</f>
        <v>8</v>
      </c>
      <c r="C8" s="67">
        <v>8</v>
      </c>
      <c r="D8" s="129">
        <v>1.5</v>
      </c>
      <c r="E8" s="129">
        <v>0</v>
      </c>
      <c r="F8" s="129">
        <v>110.1</v>
      </c>
      <c r="G8" s="129">
        <v>2</v>
      </c>
      <c r="H8" s="129">
        <v>0</v>
      </c>
      <c r="I8" s="129">
        <f>SUM(D8:H8)</f>
        <v>113.6</v>
      </c>
      <c r="J8" s="130">
        <v>23669</v>
      </c>
      <c r="K8" s="129">
        <f>D8/I8*100</f>
        <v>1.3204225352112677</v>
      </c>
      <c r="L8" s="129">
        <f>E8/I8*100</f>
        <v>0</v>
      </c>
      <c r="M8" s="129">
        <f>F8/I8*100</f>
        <v>96.91901408450704</v>
      </c>
      <c r="N8" s="129">
        <f>G8/I8*100</f>
        <v>1.7605633802816902</v>
      </c>
      <c r="O8" s="129">
        <f>H8/I8*100</f>
        <v>0</v>
      </c>
      <c r="P8" s="120">
        <f t="shared" ref="P8:P23" si="0">SUM(K8:O8)</f>
        <v>100</v>
      </c>
      <c r="Q8" s="153" t="s">
        <v>99</v>
      </c>
      <c r="S8" s="85">
        <f>'3  أ'!P8</f>
        <v>4</v>
      </c>
      <c r="T8" s="73">
        <f>'3 ب'!P8</f>
        <v>4</v>
      </c>
      <c r="U8" s="92">
        <f>SUM(S8:T8)</f>
        <v>8</v>
      </c>
      <c r="W8" s="73">
        <v>4</v>
      </c>
      <c r="X8" s="73">
        <v>4</v>
      </c>
      <c r="Y8" s="73">
        <f>SUM(W8:X8)</f>
        <v>8</v>
      </c>
    </row>
    <row r="9" spans="1:25" s="73" customFormat="1" ht="24.95" customHeight="1" x14ac:dyDescent="0.25">
      <c r="A9" s="61" t="s">
        <v>15</v>
      </c>
      <c r="B9" s="60">
        <f t="shared" ref="B9:B22" si="1">U9</f>
        <v>4</v>
      </c>
      <c r="C9" s="60">
        <v>3</v>
      </c>
      <c r="D9" s="59">
        <v>11</v>
      </c>
      <c r="E9" s="59">
        <v>0</v>
      </c>
      <c r="F9" s="59">
        <v>72</v>
      </c>
      <c r="G9" s="59">
        <v>2</v>
      </c>
      <c r="H9" s="59">
        <v>0</v>
      </c>
      <c r="I9" s="76">
        <f t="shared" ref="I9:I22" si="2">SUM(D9:H9)</f>
        <v>85</v>
      </c>
      <c r="J9" s="77">
        <v>12730</v>
      </c>
      <c r="K9" s="58">
        <f t="shared" ref="K9:K22" si="3">D9/I9*100</f>
        <v>12.941176470588237</v>
      </c>
      <c r="L9" s="59">
        <f t="shared" ref="L9:L22" si="4">E9/I9*100</f>
        <v>0</v>
      </c>
      <c r="M9" s="58">
        <f t="shared" ref="M9:M22" si="5">F9/I9*100</f>
        <v>84.705882352941174</v>
      </c>
      <c r="N9" s="59">
        <f t="shared" ref="N9:N22" si="6">G9/I9*100</f>
        <v>2.3529411764705883</v>
      </c>
      <c r="O9" s="59">
        <f t="shared" ref="O9:O22" si="7">H9/I9*100</f>
        <v>0</v>
      </c>
      <c r="P9" s="58">
        <f t="shared" si="0"/>
        <v>100</v>
      </c>
      <c r="Q9" s="154" t="s">
        <v>100</v>
      </c>
      <c r="S9" s="85">
        <f>'3  أ'!P9</f>
        <v>3</v>
      </c>
      <c r="T9" s="73">
        <f>'3 ب'!P9</f>
        <v>1</v>
      </c>
      <c r="U9" s="92">
        <f t="shared" ref="U9:U22" si="8">SUM(S9:T9)</f>
        <v>4</v>
      </c>
      <c r="W9" s="73">
        <v>2</v>
      </c>
      <c r="X9" s="73">
        <v>1</v>
      </c>
      <c r="Y9" s="73">
        <f t="shared" ref="Y9:Y23" si="9">SUM(W9:X9)</f>
        <v>3</v>
      </c>
    </row>
    <row r="10" spans="1:25" s="73" customFormat="1" ht="24.95" customHeight="1" x14ac:dyDescent="0.25">
      <c r="A10" s="61" t="s">
        <v>16</v>
      </c>
      <c r="B10" s="60">
        <f t="shared" si="1"/>
        <v>4</v>
      </c>
      <c r="C10" s="56">
        <v>1</v>
      </c>
      <c r="D10" s="59">
        <v>17</v>
      </c>
      <c r="E10" s="59">
        <v>7</v>
      </c>
      <c r="F10" s="59">
        <v>8</v>
      </c>
      <c r="G10" s="59">
        <v>0</v>
      </c>
      <c r="H10" s="59">
        <v>0</v>
      </c>
      <c r="I10" s="59">
        <f>SUM(D10:H10)</f>
        <v>32</v>
      </c>
      <c r="J10" s="77">
        <v>3180</v>
      </c>
      <c r="K10" s="59">
        <f t="shared" si="3"/>
        <v>53.125</v>
      </c>
      <c r="L10" s="59">
        <f t="shared" si="4"/>
        <v>21.875</v>
      </c>
      <c r="M10" s="58">
        <f t="shared" si="5"/>
        <v>25</v>
      </c>
      <c r="N10" s="59">
        <f t="shared" si="6"/>
        <v>0</v>
      </c>
      <c r="O10" s="59">
        <f t="shared" si="7"/>
        <v>0</v>
      </c>
      <c r="P10" s="58">
        <f t="shared" si="0"/>
        <v>100</v>
      </c>
      <c r="Q10" s="154" t="s">
        <v>101</v>
      </c>
      <c r="S10" s="203">
        <f>'3  أ'!P10</f>
        <v>3</v>
      </c>
      <c r="T10" s="73">
        <f>'3 ب'!P10</f>
        <v>1</v>
      </c>
      <c r="U10" s="92">
        <f t="shared" si="8"/>
        <v>4</v>
      </c>
      <c r="W10" s="73">
        <v>0</v>
      </c>
      <c r="X10" s="73">
        <v>1</v>
      </c>
      <c r="Y10" s="73">
        <f t="shared" si="9"/>
        <v>1</v>
      </c>
    </row>
    <row r="11" spans="1:25" s="73" customFormat="1" ht="24.95" customHeight="1" x14ac:dyDescent="0.25">
      <c r="A11" s="61" t="s">
        <v>17</v>
      </c>
      <c r="B11" s="60">
        <f t="shared" si="1"/>
        <v>5</v>
      </c>
      <c r="C11" s="60">
        <v>5</v>
      </c>
      <c r="D11" s="59">
        <v>34.700000000000003</v>
      </c>
      <c r="E11" s="59">
        <v>0</v>
      </c>
      <c r="F11" s="59">
        <v>4</v>
      </c>
      <c r="G11" s="59">
        <v>6</v>
      </c>
      <c r="H11" s="59">
        <v>0</v>
      </c>
      <c r="I11" s="59">
        <f t="shared" si="2"/>
        <v>44.7</v>
      </c>
      <c r="J11" s="77">
        <v>12640</v>
      </c>
      <c r="K11" s="58">
        <f t="shared" si="3"/>
        <v>77.628635346756155</v>
      </c>
      <c r="L11" s="59">
        <f t="shared" si="4"/>
        <v>0</v>
      </c>
      <c r="M11" s="59">
        <f t="shared" si="5"/>
        <v>8.9485458612975375</v>
      </c>
      <c r="N11" s="59">
        <f t="shared" si="6"/>
        <v>13.422818791946309</v>
      </c>
      <c r="O11" s="59">
        <f t="shared" si="7"/>
        <v>0</v>
      </c>
      <c r="P11" s="58">
        <f t="shared" si="0"/>
        <v>100</v>
      </c>
      <c r="Q11" s="154" t="s">
        <v>102</v>
      </c>
      <c r="S11" s="203">
        <f>'3  أ'!P11</f>
        <v>5</v>
      </c>
      <c r="T11" s="73">
        <f>'3 ب'!P11</f>
        <v>0</v>
      </c>
      <c r="U11" s="92">
        <f t="shared" si="8"/>
        <v>5</v>
      </c>
      <c r="W11" s="73">
        <v>4</v>
      </c>
      <c r="X11" s="73">
        <v>0</v>
      </c>
      <c r="Y11" s="73">
        <f t="shared" si="9"/>
        <v>4</v>
      </c>
    </row>
    <row r="12" spans="1:25" s="73" customFormat="1" ht="24.95" customHeight="1" x14ac:dyDescent="0.25">
      <c r="A12" s="61" t="s">
        <v>18</v>
      </c>
      <c r="B12" s="60">
        <f t="shared" si="1"/>
        <v>10</v>
      </c>
      <c r="C12" s="60">
        <v>6</v>
      </c>
      <c r="D12" s="59">
        <v>38</v>
      </c>
      <c r="E12" s="59">
        <v>0</v>
      </c>
      <c r="F12" s="59">
        <v>22.5</v>
      </c>
      <c r="G12" s="59">
        <v>3</v>
      </c>
      <c r="H12" s="59">
        <v>0</v>
      </c>
      <c r="I12" s="59">
        <f t="shared" si="2"/>
        <v>63.5</v>
      </c>
      <c r="J12" s="77">
        <v>17288</v>
      </c>
      <c r="K12" s="58">
        <f t="shared" si="3"/>
        <v>59.842519685039377</v>
      </c>
      <c r="L12" s="59">
        <f t="shared" si="4"/>
        <v>0</v>
      </c>
      <c r="M12" s="59">
        <f t="shared" si="5"/>
        <v>35.433070866141733</v>
      </c>
      <c r="N12" s="59">
        <f t="shared" si="6"/>
        <v>4.7244094488188972</v>
      </c>
      <c r="O12" s="59">
        <f t="shared" si="7"/>
        <v>0</v>
      </c>
      <c r="P12" s="58">
        <f t="shared" si="0"/>
        <v>100.00000000000001</v>
      </c>
      <c r="Q12" s="154" t="s">
        <v>103</v>
      </c>
      <c r="S12" s="203">
        <f>'3  أ'!P12</f>
        <v>5</v>
      </c>
      <c r="T12" s="73">
        <f>'3 ب'!P12</f>
        <v>5</v>
      </c>
      <c r="U12" s="92">
        <f t="shared" si="8"/>
        <v>10</v>
      </c>
      <c r="W12" s="73">
        <v>3</v>
      </c>
      <c r="X12" s="73">
        <v>3</v>
      </c>
      <c r="Y12" s="73">
        <f t="shared" si="9"/>
        <v>6</v>
      </c>
    </row>
    <row r="13" spans="1:25" s="73" customFormat="1" ht="24.95" customHeight="1" x14ac:dyDescent="0.25">
      <c r="A13" s="61" t="s">
        <v>19</v>
      </c>
      <c r="B13" s="60">
        <f t="shared" si="1"/>
        <v>6</v>
      </c>
      <c r="C13" s="60">
        <v>5</v>
      </c>
      <c r="D13" s="59">
        <v>23</v>
      </c>
      <c r="E13" s="59">
        <v>25</v>
      </c>
      <c r="F13" s="59">
        <v>0</v>
      </c>
      <c r="G13" s="59">
        <v>56</v>
      </c>
      <c r="H13" s="73">
        <v>0</v>
      </c>
      <c r="I13" s="59">
        <f t="shared" si="2"/>
        <v>104</v>
      </c>
      <c r="J13" s="77">
        <v>23926</v>
      </c>
      <c r="K13" s="58">
        <f t="shared" si="3"/>
        <v>22.115384615384613</v>
      </c>
      <c r="L13" s="59">
        <f>E13/I13*100</f>
        <v>24.03846153846154</v>
      </c>
      <c r="M13" s="59">
        <f t="shared" si="5"/>
        <v>0</v>
      </c>
      <c r="N13" s="59">
        <f t="shared" si="6"/>
        <v>53.846153846153847</v>
      </c>
      <c r="O13" s="59">
        <v>0</v>
      </c>
      <c r="P13" s="58">
        <f t="shared" si="0"/>
        <v>100</v>
      </c>
      <c r="Q13" s="154" t="s">
        <v>104</v>
      </c>
      <c r="S13" s="203">
        <f>'3  أ'!P13</f>
        <v>5</v>
      </c>
      <c r="T13" s="73">
        <f>'3 ب'!P13</f>
        <v>1</v>
      </c>
      <c r="U13" s="92">
        <f t="shared" si="8"/>
        <v>6</v>
      </c>
      <c r="W13" s="73">
        <v>4</v>
      </c>
      <c r="X13" s="73">
        <v>1</v>
      </c>
      <c r="Y13" s="73">
        <f t="shared" si="9"/>
        <v>5</v>
      </c>
    </row>
    <row r="14" spans="1:25" s="73" customFormat="1" ht="24.95" customHeight="1" x14ac:dyDescent="0.25">
      <c r="A14" s="61" t="s">
        <v>194</v>
      </c>
      <c r="B14" s="56">
        <v>2</v>
      </c>
      <c r="C14" s="63">
        <v>2</v>
      </c>
      <c r="D14" s="59">
        <v>160</v>
      </c>
      <c r="E14" s="59">
        <v>0</v>
      </c>
      <c r="F14" s="59">
        <v>200</v>
      </c>
      <c r="G14" s="59">
        <v>20</v>
      </c>
      <c r="H14" s="59">
        <v>0</v>
      </c>
      <c r="I14" s="162">
        <f t="shared" si="2"/>
        <v>380</v>
      </c>
      <c r="J14" s="77">
        <v>127700</v>
      </c>
      <c r="K14" s="59">
        <f t="shared" si="3"/>
        <v>42.105263157894733</v>
      </c>
      <c r="L14" s="59">
        <f t="shared" si="4"/>
        <v>0</v>
      </c>
      <c r="M14" s="58">
        <f t="shared" si="5"/>
        <v>52.631578947368418</v>
      </c>
      <c r="N14" s="59">
        <f t="shared" si="6"/>
        <v>5.2631578947368416</v>
      </c>
      <c r="O14" s="59">
        <f t="shared" si="7"/>
        <v>0</v>
      </c>
      <c r="P14" s="59">
        <f>SUM(K14:O14)</f>
        <v>99.999999999999986</v>
      </c>
      <c r="Q14" s="154" t="s">
        <v>105</v>
      </c>
      <c r="S14" s="203">
        <f>'3  أ'!P14</f>
        <v>1</v>
      </c>
      <c r="T14" s="73">
        <f>'3 ب'!P14</f>
        <v>2</v>
      </c>
      <c r="U14" s="92">
        <f t="shared" si="8"/>
        <v>3</v>
      </c>
      <c r="W14" s="73">
        <v>1</v>
      </c>
      <c r="X14" s="73">
        <v>1</v>
      </c>
      <c r="Y14" s="73">
        <f t="shared" si="9"/>
        <v>2</v>
      </c>
    </row>
    <row r="15" spans="1:25" s="73" customFormat="1" ht="24.95" customHeight="1" x14ac:dyDescent="0.25">
      <c r="A15" s="61" t="s">
        <v>21</v>
      </c>
      <c r="B15" s="60">
        <f t="shared" si="1"/>
        <v>3</v>
      </c>
      <c r="C15" s="60">
        <v>1</v>
      </c>
      <c r="D15" s="59">
        <v>15</v>
      </c>
      <c r="E15" s="59">
        <v>0</v>
      </c>
      <c r="F15" s="59">
        <v>0</v>
      </c>
      <c r="G15" s="59">
        <v>3</v>
      </c>
      <c r="H15" s="59">
        <v>0</v>
      </c>
      <c r="I15" s="59">
        <f t="shared" si="2"/>
        <v>18</v>
      </c>
      <c r="J15" s="77">
        <v>3585</v>
      </c>
      <c r="K15" s="58">
        <f t="shared" si="3"/>
        <v>83.333333333333343</v>
      </c>
      <c r="L15" s="59">
        <f t="shared" si="4"/>
        <v>0</v>
      </c>
      <c r="M15" s="59">
        <f t="shared" si="5"/>
        <v>0</v>
      </c>
      <c r="N15" s="59">
        <f t="shared" si="6"/>
        <v>16.666666666666664</v>
      </c>
      <c r="O15" s="59">
        <f t="shared" si="7"/>
        <v>0</v>
      </c>
      <c r="P15" s="58">
        <f t="shared" si="0"/>
        <v>100</v>
      </c>
      <c r="Q15" s="154" t="s">
        <v>106</v>
      </c>
      <c r="S15" s="203">
        <f>'3  أ'!P15</f>
        <v>3</v>
      </c>
      <c r="T15" s="73">
        <f>'3 ب'!P15</f>
        <v>0</v>
      </c>
      <c r="U15" s="92">
        <f t="shared" si="8"/>
        <v>3</v>
      </c>
      <c r="W15" s="73">
        <v>1</v>
      </c>
      <c r="X15" s="73">
        <v>0</v>
      </c>
      <c r="Y15" s="73">
        <f t="shared" si="9"/>
        <v>1</v>
      </c>
    </row>
    <row r="16" spans="1:25" s="73" customFormat="1" ht="24.95" customHeight="1" x14ac:dyDescent="0.25">
      <c r="A16" s="61" t="s">
        <v>22</v>
      </c>
      <c r="B16" s="60">
        <f t="shared" si="1"/>
        <v>2</v>
      </c>
      <c r="C16" s="60">
        <v>2</v>
      </c>
      <c r="D16" s="59">
        <v>4</v>
      </c>
      <c r="E16" s="59">
        <v>0</v>
      </c>
      <c r="F16" s="59">
        <v>20</v>
      </c>
      <c r="G16" s="59">
        <v>5</v>
      </c>
      <c r="H16" s="59">
        <v>0</v>
      </c>
      <c r="I16" s="59">
        <f t="shared" si="2"/>
        <v>29</v>
      </c>
      <c r="J16" s="77">
        <v>2498</v>
      </c>
      <c r="K16" s="58">
        <f t="shared" si="3"/>
        <v>13.793103448275861</v>
      </c>
      <c r="L16" s="59">
        <f t="shared" si="4"/>
        <v>0</v>
      </c>
      <c r="M16" s="59">
        <f t="shared" si="5"/>
        <v>68.965517241379317</v>
      </c>
      <c r="N16" s="59">
        <f t="shared" si="6"/>
        <v>17.241379310344829</v>
      </c>
      <c r="O16" s="59">
        <f t="shared" si="7"/>
        <v>0</v>
      </c>
      <c r="P16" s="58">
        <f t="shared" si="0"/>
        <v>100</v>
      </c>
      <c r="Q16" s="154" t="s">
        <v>107</v>
      </c>
      <c r="S16" s="203">
        <f>'3  أ'!P16</f>
        <v>1</v>
      </c>
      <c r="T16" s="73">
        <f>'3 ب'!P16</f>
        <v>1</v>
      </c>
      <c r="U16" s="92">
        <f t="shared" si="8"/>
        <v>2</v>
      </c>
      <c r="W16" s="73">
        <v>1</v>
      </c>
      <c r="X16" s="73">
        <v>1</v>
      </c>
      <c r="Y16" s="73">
        <f t="shared" si="9"/>
        <v>2</v>
      </c>
    </row>
    <row r="17" spans="1:25" s="73" customFormat="1" ht="24.95" customHeight="1" x14ac:dyDescent="0.25">
      <c r="A17" s="61" t="s">
        <v>23</v>
      </c>
      <c r="B17" s="60">
        <f t="shared" si="1"/>
        <v>3</v>
      </c>
      <c r="C17" s="60">
        <v>3</v>
      </c>
      <c r="D17" s="59">
        <v>100</v>
      </c>
      <c r="E17" s="59">
        <v>0</v>
      </c>
      <c r="F17" s="59">
        <v>0</v>
      </c>
      <c r="G17" s="59">
        <v>0</v>
      </c>
      <c r="H17" s="59">
        <v>0</v>
      </c>
      <c r="I17" s="59">
        <f t="shared" si="2"/>
        <v>100</v>
      </c>
      <c r="J17" s="77">
        <v>27830</v>
      </c>
      <c r="K17" s="58">
        <f t="shared" si="3"/>
        <v>100</v>
      </c>
      <c r="L17" s="59">
        <f t="shared" si="4"/>
        <v>0</v>
      </c>
      <c r="M17" s="59">
        <f t="shared" si="5"/>
        <v>0</v>
      </c>
      <c r="N17" s="59">
        <f t="shared" si="6"/>
        <v>0</v>
      </c>
      <c r="O17" s="59">
        <f t="shared" si="7"/>
        <v>0</v>
      </c>
      <c r="P17" s="58">
        <f t="shared" si="0"/>
        <v>100</v>
      </c>
      <c r="Q17" s="154" t="s">
        <v>108</v>
      </c>
      <c r="S17" s="203">
        <f>'3  أ'!P17</f>
        <v>3</v>
      </c>
      <c r="T17" s="73">
        <f>'3 ب'!P17</f>
        <v>0</v>
      </c>
      <c r="U17" s="92">
        <f t="shared" si="8"/>
        <v>3</v>
      </c>
      <c r="W17" s="73">
        <v>3</v>
      </c>
      <c r="X17" s="73">
        <v>0</v>
      </c>
      <c r="Y17" s="73">
        <f t="shared" si="9"/>
        <v>3</v>
      </c>
    </row>
    <row r="18" spans="1:25" s="73" customFormat="1" ht="24.95" customHeight="1" x14ac:dyDescent="0.25">
      <c r="A18" s="61" t="s">
        <v>85</v>
      </c>
      <c r="B18" s="60">
        <v>5</v>
      </c>
      <c r="C18" s="60">
        <v>5</v>
      </c>
      <c r="D18" s="59">
        <v>42</v>
      </c>
      <c r="E18" s="59">
        <v>0</v>
      </c>
      <c r="F18" s="59">
        <v>0</v>
      </c>
      <c r="G18" s="59">
        <v>56</v>
      </c>
      <c r="H18" s="59">
        <v>0</v>
      </c>
      <c r="I18" s="59">
        <f t="shared" si="2"/>
        <v>98</v>
      </c>
      <c r="J18" s="77">
        <v>33109</v>
      </c>
      <c r="K18" s="58">
        <f t="shared" si="3"/>
        <v>42.857142857142854</v>
      </c>
      <c r="L18" s="59">
        <f t="shared" si="4"/>
        <v>0</v>
      </c>
      <c r="M18" s="59">
        <f t="shared" si="5"/>
        <v>0</v>
      </c>
      <c r="N18" s="58">
        <f t="shared" si="6"/>
        <v>57.142857142857139</v>
      </c>
      <c r="O18" s="59">
        <f t="shared" si="7"/>
        <v>0</v>
      </c>
      <c r="P18" s="58">
        <f t="shared" si="0"/>
        <v>100</v>
      </c>
      <c r="Q18" s="154" t="s">
        <v>109</v>
      </c>
      <c r="S18" s="203">
        <f>'3  أ'!P18</f>
        <v>5</v>
      </c>
      <c r="T18" s="73">
        <f>'3 ب'!P18</f>
        <v>1</v>
      </c>
      <c r="U18" s="92">
        <f t="shared" si="8"/>
        <v>6</v>
      </c>
      <c r="W18" s="73">
        <v>5</v>
      </c>
      <c r="X18" s="73">
        <v>0</v>
      </c>
      <c r="Y18" s="73">
        <f t="shared" si="9"/>
        <v>5</v>
      </c>
    </row>
    <row r="19" spans="1:25" s="73" customFormat="1" ht="24.95" customHeight="1" x14ac:dyDescent="0.25">
      <c r="A19" s="61" t="s">
        <v>25</v>
      </c>
      <c r="B19" s="60">
        <f t="shared" si="1"/>
        <v>4</v>
      </c>
      <c r="C19" s="75">
        <v>4</v>
      </c>
      <c r="D19" s="59">
        <v>11</v>
      </c>
      <c r="E19" s="59">
        <v>0</v>
      </c>
      <c r="F19" s="59">
        <v>1</v>
      </c>
      <c r="G19" s="59">
        <v>10</v>
      </c>
      <c r="H19" s="59">
        <v>0</v>
      </c>
      <c r="I19" s="59">
        <f t="shared" si="2"/>
        <v>22</v>
      </c>
      <c r="J19" s="77">
        <v>6540</v>
      </c>
      <c r="K19" s="58">
        <f t="shared" si="3"/>
        <v>50</v>
      </c>
      <c r="L19" s="59">
        <f t="shared" si="4"/>
        <v>0</v>
      </c>
      <c r="M19" s="58">
        <f t="shared" si="5"/>
        <v>4.5454545454545459</v>
      </c>
      <c r="N19" s="58">
        <f t="shared" si="6"/>
        <v>45.454545454545453</v>
      </c>
      <c r="O19" s="59">
        <f t="shared" si="7"/>
        <v>0</v>
      </c>
      <c r="P19" s="58">
        <f t="shared" si="0"/>
        <v>100</v>
      </c>
      <c r="Q19" s="154" t="s">
        <v>110</v>
      </c>
      <c r="S19" s="203">
        <f>'3  أ'!P19</f>
        <v>4</v>
      </c>
      <c r="T19" s="73">
        <f>'3 ب'!P19</f>
        <v>0</v>
      </c>
      <c r="U19" s="92">
        <f t="shared" si="8"/>
        <v>4</v>
      </c>
      <c r="W19" s="73">
        <v>4</v>
      </c>
      <c r="X19" s="73">
        <v>0</v>
      </c>
      <c r="Y19" s="73">
        <f t="shared" si="9"/>
        <v>4</v>
      </c>
    </row>
    <row r="20" spans="1:25" s="73" customFormat="1" ht="24.95" customHeight="1" x14ac:dyDescent="0.25">
      <c r="A20" s="61" t="s">
        <v>26</v>
      </c>
      <c r="B20" s="60">
        <f t="shared" si="1"/>
        <v>6</v>
      </c>
      <c r="C20" s="60">
        <v>6</v>
      </c>
      <c r="D20" s="59">
        <v>58</v>
      </c>
      <c r="E20" s="59">
        <v>0</v>
      </c>
      <c r="F20" s="59">
        <v>0</v>
      </c>
      <c r="G20" s="59">
        <v>0</v>
      </c>
      <c r="H20" s="59">
        <v>0</v>
      </c>
      <c r="I20" s="59">
        <f t="shared" si="2"/>
        <v>58</v>
      </c>
      <c r="J20" s="77">
        <v>15405</v>
      </c>
      <c r="K20" s="58">
        <f t="shared" si="3"/>
        <v>100</v>
      </c>
      <c r="L20" s="59">
        <f t="shared" si="4"/>
        <v>0</v>
      </c>
      <c r="M20" s="59">
        <f t="shared" si="5"/>
        <v>0</v>
      </c>
      <c r="N20" s="59">
        <f t="shared" si="6"/>
        <v>0</v>
      </c>
      <c r="O20" s="59">
        <f t="shared" si="7"/>
        <v>0</v>
      </c>
      <c r="P20" s="58">
        <f t="shared" si="0"/>
        <v>100</v>
      </c>
      <c r="Q20" s="154" t="s">
        <v>111</v>
      </c>
      <c r="S20" s="203">
        <f>'3  أ'!P20</f>
        <v>5</v>
      </c>
      <c r="T20" s="73">
        <f>'3 ب'!P20</f>
        <v>1</v>
      </c>
      <c r="U20" s="92">
        <f t="shared" si="8"/>
        <v>6</v>
      </c>
      <c r="W20" s="73">
        <v>5</v>
      </c>
      <c r="X20" s="73">
        <v>1</v>
      </c>
      <c r="Y20" s="73">
        <f t="shared" si="9"/>
        <v>6</v>
      </c>
    </row>
    <row r="21" spans="1:25" s="73" customFormat="1" ht="24.95" customHeight="1" x14ac:dyDescent="0.25">
      <c r="A21" s="213" t="s">
        <v>27</v>
      </c>
      <c r="B21" s="60">
        <f t="shared" si="1"/>
        <v>2</v>
      </c>
      <c r="C21" s="75">
        <v>2</v>
      </c>
      <c r="D21" s="59">
        <v>25</v>
      </c>
      <c r="E21" s="59">
        <v>0</v>
      </c>
      <c r="F21" s="59">
        <v>0</v>
      </c>
      <c r="G21" s="59">
        <v>0</v>
      </c>
      <c r="H21" s="59">
        <v>0</v>
      </c>
      <c r="I21" s="59">
        <f t="shared" si="2"/>
        <v>25</v>
      </c>
      <c r="J21" s="215">
        <v>7750</v>
      </c>
      <c r="K21" s="59">
        <f t="shared" si="3"/>
        <v>100</v>
      </c>
      <c r="L21" s="59">
        <f t="shared" si="4"/>
        <v>0</v>
      </c>
      <c r="M21" s="59">
        <f t="shared" si="5"/>
        <v>0</v>
      </c>
      <c r="N21" s="59">
        <f t="shared" si="6"/>
        <v>0</v>
      </c>
      <c r="O21" s="59">
        <f t="shared" si="7"/>
        <v>0</v>
      </c>
      <c r="P21" s="58">
        <f t="shared" si="0"/>
        <v>100</v>
      </c>
      <c r="Q21" s="214" t="s">
        <v>112</v>
      </c>
      <c r="S21" s="203">
        <f>'3  أ'!P21</f>
        <v>2</v>
      </c>
      <c r="T21" s="73">
        <f>'3 ب'!P21</f>
        <v>0</v>
      </c>
      <c r="U21" s="92">
        <f t="shared" si="8"/>
        <v>2</v>
      </c>
      <c r="W21" s="73">
        <v>2</v>
      </c>
      <c r="X21" s="73">
        <v>0</v>
      </c>
      <c r="Y21" s="73">
        <f t="shared" si="9"/>
        <v>2</v>
      </c>
    </row>
    <row r="22" spans="1:25" s="73" customFormat="1" ht="24.95" customHeight="1" x14ac:dyDescent="0.25">
      <c r="A22" s="213" t="s">
        <v>28</v>
      </c>
      <c r="B22" s="217">
        <f t="shared" si="1"/>
        <v>1</v>
      </c>
      <c r="C22" s="217">
        <v>1</v>
      </c>
      <c r="D22" s="218">
        <v>28</v>
      </c>
      <c r="E22" s="59">
        <v>0</v>
      </c>
      <c r="F22" s="59">
        <v>0</v>
      </c>
      <c r="G22" s="59">
        <v>0</v>
      </c>
      <c r="H22" s="218">
        <v>0</v>
      </c>
      <c r="I22" s="218">
        <f t="shared" si="2"/>
        <v>28</v>
      </c>
      <c r="J22" s="215">
        <v>7700</v>
      </c>
      <c r="K22" s="216">
        <f t="shared" si="3"/>
        <v>100</v>
      </c>
      <c r="L22" s="59">
        <f t="shared" si="4"/>
        <v>0</v>
      </c>
      <c r="M22" s="59">
        <f t="shared" si="5"/>
        <v>0</v>
      </c>
      <c r="N22" s="59">
        <f t="shared" si="6"/>
        <v>0</v>
      </c>
      <c r="O22" s="218">
        <f t="shared" si="7"/>
        <v>0</v>
      </c>
      <c r="P22" s="216">
        <f t="shared" si="0"/>
        <v>100</v>
      </c>
      <c r="Q22" s="221" t="s">
        <v>113</v>
      </c>
      <c r="S22" s="222">
        <f>'3  أ'!P22</f>
        <v>1</v>
      </c>
      <c r="T22" s="73">
        <f>'3 ب'!P22</f>
        <v>0</v>
      </c>
      <c r="U22" s="92">
        <f t="shared" si="8"/>
        <v>1</v>
      </c>
      <c r="W22" s="73">
        <v>1</v>
      </c>
      <c r="X22" s="73">
        <v>0</v>
      </c>
      <c r="Y22" s="73">
        <f t="shared" si="9"/>
        <v>1</v>
      </c>
    </row>
    <row r="23" spans="1:25" ht="24.95" customHeight="1" thickBot="1" x14ac:dyDescent="0.3">
      <c r="A23" s="32" t="s">
        <v>49</v>
      </c>
      <c r="B23" s="33">
        <f>SUM(B8:B22)</f>
        <v>65</v>
      </c>
      <c r="C23" s="33">
        <f t="shared" ref="C23:G23" si="10">SUM(C8:C22)</f>
        <v>54</v>
      </c>
      <c r="D23" s="186">
        <f>SUM(D8:D22)</f>
        <v>568.20000000000005</v>
      </c>
      <c r="E23" s="34">
        <f t="shared" si="10"/>
        <v>32</v>
      </c>
      <c r="F23" s="34">
        <f t="shared" si="10"/>
        <v>437.6</v>
      </c>
      <c r="G23" s="34">
        <f t="shared" si="10"/>
        <v>163</v>
      </c>
      <c r="H23" s="34">
        <f t="shared" ref="H23:I23" si="11">SUM(H8:H22)</f>
        <v>0</v>
      </c>
      <c r="I23" s="53">
        <f t="shared" si="11"/>
        <v>1200.8</v>
      </c>
      <c r="J23" s="48">
        <f>SUM(J8:J22)</f>
        <v>325550</v>
      </c>
      <c r="K23" s="35">
        <f>D23/I23*100</f>
        <v>47.318454363757503</v>
      </c>
      <c r="L23" s="53">
        <f>E23/I23*100</f>
        <v>2.6648900732844769</v>
      </c>
      <c r="M23" s="35">
        <f>F23/I23*100</f>
        <v>36.442371752165229</v>
      </c>
      <c r="N23" s="35">
        <f>G23/I23*100</f>
        <v>13.574283810792807</v>
      </c>
      <c r="O23" s="34">
        <f>ROUND((H23/I23*100),1)</f>
        <v>0</v>
      </c>
      <c r="P23" s="35">
        <f t="shared" si="0"/>
        <v>100.00000000000001</v>
      </c>
      <c r="Q23" s="155" t="s">
        <v>93</v>
      </c>
      <c r="S23" s="6">
        <f>SUM(S8:S22)</f>
        <v>50</v>
      </c>
      <c r="T23" s="1">
        <f>SUM(T8:T22)</f>
        <v>17</v>
      </c>
      <c r="U23" s="6">
        <f>SUM(U8:U22)</f>
        <v>67</v>
      </c>
      <c r="W23" s="1">
        <f>SUM(W8:W22)</f>
        <v>40</v>
      </c>
      <c r="X23" s="1">
        <f>SUM(X8:X22)</f>
        <v>13</v>
      </c>
      <c r="Y23" s="73">
        <f t="shared" si="9"/>
        <v>53</v>
      </c>
    </row>
    <row r="24" spans="1:25" ht="9.9499999999999993" customHeight="1" thickTop="1" x14ac:dyDescent="0.25">
      <c r="A24" s="329"/>
      <c r="B24" s="329"/>
      <c r="C24" s="329"/>
      <c r="D24" s="329"/>
      <c r="E24" s="329"/>
      <c r="F24" s="329"/>
      <c r="G24" s="329"/>
      <c r="H24" s="329"/>
      <c r="I24" s="12"/>
      <c r="J24" s="12"/>
      <c r="K24" s="12"/>
      <c r="L24" s="12"/>
      <c r="M24" s="12"/>
      <c r="Q24" s="4"/>
    </row>
    <row r="25" spans="1:25" s="279" customFormat="1" ht="39.950000000000003" customHeight="1" x14ac:dyDescent="0.2">
      <c r="A25" s="353" t="s">
        <v>77</v>
      </c>
      <c r="B25" s="353"/>
      <c r="C25" s="353"/>
      <c r="D25" s="353"/>
      <c r="E25" s="353"/>
      <c r="F25" s="353"/>
      <c r="G25" s="353"/>
      <c r="H25" s="353"/>
      <c r="I25" s="353"/>
      <c r="J25" s="325" t="s">
        <v>223</v>
      </c>
      <c r="K25" s="325"/>
      <c r="L25" s="325"/>
      <c r="M25" s="325"/>
      <c r="N25" s="325"/>
      <c r="O25" s="325"/>
      <c r="P25" s="325"/>
      <c r="Q25" s="325"/>
      <c r="R25" s="278"/>
    </row>
    <row r="26" spans="1:25" ht="24.95" customHeight="1" x14ac:dyDescent="0.25">
      <c r="A26" s="354" t="s">
        <v>235</v>
      </c>
      <c r="B26" s="354"/>
      <c r="C26" s="354"/>
      <c r="D26" s="354"/>
      <c r="E26" s="354"/>
      <c r="F26" s="354"/>
      <c r="G26" s="354"/>
      <c r="H26" s="354"/>
      <c r="I26" s="354"/>
      <c r="J26" s="336" t="s">
        <v>239</v>
      </c>
      <c r="K26" s="336"/>
      <c r="L26" s="336"/>
      <c r="M26" s="336"/>
      <c r="N26" s="336"/>
      <c r="O26" s="336"/>
      <c r="P26" s="336"/>
      <c r="Q26" s="336"/>
      <c r="Y26" s="54">
        <f>K23+L23+N23+M23</f>
        <v>100.00000000000001</v>
      </c>
    </row>
    <row r="27" spans="1:25" ht="30" customHeight="1" x14ac:dyDescent="0.25">
      <c r="A27" s="321" t="s">
        <v>84</v>
      </c>
      <c r="B27" s="321"/>
      <c r="C27" s="321"/>
      <c r="D27" s="321"/>
      <c r="E27" s="321"/>
      <c r="F27" s="321"/>
      <c r="G27" s="321"/>
      <c r="H27" s="321"/>
      <c r="I27" s="321"/>
      <c r="J27" s="325" t="s">
        <v>210</v>
      </c>
      <c r="K27" s="325"/>
      <c r="L27" s="325"/>
      <c r="M27" s="325"/>
      <c r="N27" s="325"/>
      <c r="O27" s="325"/>
      <c r="P27" s="325"/>
      <c r="Q27" s="325"/>
    </row>
    <row r="28" spans="1:25" ht="15.95" customHeight="1" x14ac:dyDescent="0.25">
      <c r="A28" s="283">
        <v>16</v>
      </c>
      <c r="B28" s="284"/>
      <c r="C28" s="5"/>
      <c r="D28" s="326" t="s">
        <v>155</v>
      </c>
      <c r="E28" s="326"/>
      <c r="F28" s="326"/>
      <c r="G28" s="326"/>
      <c r="H28" s="326"/>
      <c r="I28" s="326"/>
      <c r="J28" s="341" t="s">
        <v>156</v>
      </c>
      <c r="K28" s="341"/>
      <c r="L28" s="341"/>
      <c r="M28" s="341"/>
      <c r="N28" s="5"/>
      <c r="O28" s="5"/>
      <c r="P28" s="5"/>
      <c r="Q28" s="285">
        <v>17</v>
      </c>
    </row>
    <row r="29" spans="1:25" ht="21" customHeight="1" x14ac:dyDescent="0.25">
      <c r="A29" s="28"/>
      <c r="B29" s="28"/>
      <c r="C29" s="28"/>
      <c r="D29" s="28"/>
      <c r="E29" s="28"/>
      <c r="F29" s="28"/>
      <c r="G29" s="28"/>
      <c r="H29" s="28"/>
      <c r="I29" s="28"/>
      <c r="J29" s="28"/>
      <c r="K29" s="28"/>
      <c r="L29" s="28"/>
      <c r="M29" s="28"/>
    </row>
  </sheetData>
  <mergeCells count="27">
    <mergeCell ref="Q4:Q7"/>
    <mergeCell ref="J1:Q1"/>
    <mergeCell ref="J2:Q2"/>
    <mergeCell ref="P3:Q3"/>
    <mergeCell ref="A27:I27"/>
    <mergeCell ref="J27:Q27"/>
    <mergeCell ref="A25:I25"/>
    <mergeCell ref="A26:I26"/>
    <mergeCell ref="J25:Q25"/>
    <mergeCell ref="J26:Q26"/>
    <mergeCell ref="A1:I1"/>
    <mergeCell ref="A2:I2"/>
    <mergeCell ref="D5:I5"/>
    <mergeCell ref="J4:J5"/>
    <mergeCell ref="J6:J7"/>
    <mergeCell ref="D4:I4"/>
    <mergeCell ref="K4:P4"/>
    <mergeCell ref="A24:E24"/>
    <mergeCell ref="F24:H24"/>
    <mergeCell ref="B4:B5"/>
    <mergeCell ref="B6:B7"/>
    <mergeCell ref="C4:C5"/>
    <mergeCell ref="C6:C7"/>
    <mergeCell ref="A4:A7"/>
    <mergeCell ref="K5:P5"/>
    <mergeCell ref="D28:I28"/>
    <mergeCell ref="J28:M28"/>
  </mergeCells>
  <printOptions horizontalCentered="1"/>
  <pageMargins left="0.4" right="0.4" top="0.6" bottom="0.4" header="0" footer="0"/>
  <pageSetup paperSize="9" orientation="portrait" r:id="rId1"/>
  <headerFooter alignWithMargins="0"/>
  <rowBreaks count="1" manualBreakCount="1">
    <brk id="28" max="16" man="1"/>
  </rowBreaks>
  <colBreaks count="1" manualBreakCount="1">
    <brk id="9" max="30"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theme="3" tint="0.39997558519241921"/>
  </sheetPr>
  <dimension ref="A1:Q29"/>
  <sheetViews>
    <sheetView rightToLeft="1" view="pageBreakPreview" topLeftCell="A7" zoomScale="70" zoomScaleSheetLayoutView="70" workbookViewId="0">
      <selection activeCell="A31" sqref="A31:XFD40"/>
    </sheetView>
  </sheetViews>
  <sheetFormatPr defaultColWidth="9.140625" defaultRowHeight="15" x14ac:dyDescent="0.25"/>
  <cols>
    <col min="1" max="1" width="13.7109375" style="15" customWidth="1"/>
    <col min="2" max="2" width="17.140625" style="15" customWidth="1"/>
    <col min="3" max="3" width="12.42578125" style="15" customWidth="1"/>
    <col min="4" max="4" width="10.5703125" style="15" customWidth="1"/>
    <col min="5" max="5" width="11.5703125" style="15" customWidth="1"/>
    <col min="6" max="7" width="10.5703125" style="15" customWidth="1"/>
    <col min="8" max="8" width="13" style="15" customWidth="1"/>
    <col min="9" max="9" width="10" style="15" customWidth="1"/>
    <col min="10" max="10" width="11.7109375" style="15" customWidth="1"/>
    <col min="11" max="12" width="10" style="15" customWidth="1"/>
    <col min="13" max="13" width="1.42578125" style="15" customWidth="1"/>
    <col min="14" max="14" width="11.5703125" style="15" customWidth="1"/>
    <col min="15" max="15" width="9.42578125" style="15" customWidth="1"/>
    <col min="16" max="16" width="15.5703125" style="1" customWidth="1"/>
    <col min="17" max="17" width="13.140625" style="15" customWidth="1"/>
    <col min="18" max="16384" width="9.140625" style="15"/>
  </cols>
  <sheetData>
    <row r="1" spans="1:17" s="19" customFormat="1" ht="35.1" customHeight="1" x14ac:dyDescent="0.25">
      <c r="A1" s="298" t="s">
        <v>250</v>
      </c>
      <c r="B1" s="298"/>
      <c r="C1" s="298"/>
      <c r="D1" s="298"/>
      <c r="E1" s="298"/>
      <c r="F1" s="298"/>
      <c r="G1" s="298"/>
      <c r="H1" s="298" t="s">
        <v>250</v>
      </c>
      <c r="I1" s="298"/>
      <c r="J1" s="298"/>
      <c r="K1" s="298"/>
      <c r="L1" s="298"/>
      <c r="M1" s="298"/>
      <c r="N1" s="298"/>
      <c r="O1" s="298"/>
      <c r="P1" s="298"/>
      <c r="Q1" s="18"/>
    </row>
    <row r="2" spans="1:17" s="287" customFormat="1" ht="50.1" customHeight="1" x14ac:dyDescent="0.2">
      <c r="A2" s="308" t="s">
        <v>249</v>
      </c>
      <c r="B2" s="308"/>
      <c r="C2" s="308"/>
      <c r="D2" s="308"/>
      <c r="E2" s="308"/>
      <c r="F2" s="308"/>
      <c r="G2" s="308"/>
      <c r="H2" s="308" t="s">
        <v>249</v>
      </c>
      <c r="I2" s="351"/>
      <c r="J2" s="351"/>
      <c r="K2" s="351"/>
      <c r="L2" s="351"/>
      <c r="M2" s="351"/>
      <c r="N2" s="351"/>
      <c r="O2" s="351"/>
      <c r="P2" s="351"/>
      <c r="Q2" s="286"/>
    </row>
    <row r="3" spans="1:17" s="19" customFormat="1" ht="30" customHeight="1" thickBot="1" x14ac:dyDescent="0.3">
      <c r="A3" s="312" t="s">
        <v>187</v>
      </c>
      <c r="B3" s="312"/>
      <c r="C3" s="312"/>
      <c r="D3" s="312"/>
      <c r="E3" s="312"/>
      <c r="F3" s="312"/>
      <c r="G3" s="312"/>
      <c r="H3" s="333" t="s">
        <v>188</v>
      </c>
      <c r="I3" s="333"/>
      <c r="J3" s="333"/>
      <c r="K3" s="333"/>
      <c r="L3" s="333"/>
      <c r="M3" s="333"/>
      <c r="N3" s="333"/>
      <c r="O3" s="333"/>
      <c r="P3" s="333"/>
      <c r="Q3" s="20"/>
    </row>
    <row r="4" spans="1:17" s="19" customFormat="1" ht="30" customHeight="1" thickTop="1" x14ac:dyDescent="0.25">
      <c r="A4" s="304" t="s">
        <v>3</v>
      </c>
      <c r="B4" s="366" t="s">
        <v>90</v>
      </c>
      <c r="C4" s="302" t="s">
        <v>74</v>
      </c>
      <c r="D4" s="302"/>
      <c r="E4" s="302"/>
      <c r="F4" s="302"/>
      <c r="G4" s="302"/>
      <c r="H4" s="302" t="s">
        <v>67</v>
      </c>
      <c r="I4" s="302"/>
      <c r="J4" s="302"/>
      <c r="K4" s="302"/>
      <c r="L4" s="302"/>
      <c r="M4" s="363"/>
      <c r="N4" s="302" t="s">
        <v>54</v>
      </c>
      <c r="O4" s="302"/>
      <c r="P4" s="295" t="s">
        <v>94</v>
      </c>
      <c r="Q4" s="21"/>
    </row>
    <row r="5" spans="1:17" s="19" customFormat="1" ht="30" customHeight="1" x14ac:dyDescent="0.25">
      <c r="A5" s="305"/>
      <c r="B5" s="367"/>
      <c r="C5" s="324" t="s">
        <v>224</v>
      </c>
      <c r="D5" s="324"/>
      <c r="E5" s="324"/>
      <c r="F5" s="324"/>
      <c r="G5" s="324"/>
      <c r="H5" s="324" t="s">
        <v>225</v>
      </c>
      <c r="I5" s="324"/>
      <c r="J5" s="324"/>
      <c r="K5" s="324"/>
      <c r="L5" s="324"/>
      <c r="M5" s="364"/>
      <c r="N5" s="324" t="s">
        <v>151</v>
      </c>
      <c r="O5" s="324"/>
      <c r="P5" s="296"/>
      <c r="Q5" s="132"/>
    </row>
    <row r="6" spans="1:17" s="19" customFormat="1" ht="35.1" customHeight="1" x14ac:dyDescent="0.25">
      <c r="A6" s="305"/>
      <c r="B6" s="368" t="s">
        <v>226</v>
      </c>
      <c r="C6" s="232" t="s">
        <v>33</v>
      </c>
      <c r="D6" s="232" t="s">
        <v>34</v>
      </c>
      <c r="E6" s="232" t="s">
        <v>35</v>
      </c>
      <c r="F6" s="232" t="s">
        <v>1</v>
      </c>
      <c r="G6" s="232" t="s">
        <v>2</v>
      </c>
      <c r="H6" s="232" t="s">
        <v>33</v>
      </c>
      <c r="I6" s="232" t="s">
        <v>34</v>
      </c>
      <c r="J6" s="232" t="s">
        <v>35</v>
      </c>
      <c r="K6" s="232" t="s">
        <v>1</v>
      </c>
      <c r="L6" s="232" t="s">
        <v>2</v>
      </c>
      <c r="M6" s="365"/>
      <c r="N6" s="234" t="s">
        <v>260</v>
      </c>
      <c r="O6" s="360" t="s">
        <v>53</v>
      </c>
      <c r="P6" s="296"/>
      <c r="Q6" s="22"/>
    </row>
    <row r="7" spans="1:17" s="19" customFormat="1" ht="35.1" customHeight="1" x14ac:dyDescent="0.25">
      <c r="A7" s="306"/>
      <c r="B7" s="369"/>
      <c r="C7" s="233" t="s">
        <v>133</v>
      </c>
      <c r="D7" s="233" t="s">
        <v>134</v>
      </c>
      <c r="E7" s="233" t="s">
        <v>135</v>
      </c>
      <c r="F7" s="233" t="s">
        <v>136</v>
      </c>
      <c r="G7" s="233" t="s">
        <v>120</v>
      </c>
      <c r="H7" s="233" t="s">
        <v>133</v>
      </c>
      <c r="I7" s="233" t="s">
        <v>134</v>
      </c>
      <c r="J7" s="233" t="s">
        <v>135</v>
      </c>
      <c r="K7" s="233" t="s">
        <v>136</v>
      </c>
      <c r="L7" s="233" t="s">
        <v>120</v>
      </c>
      <c r="M7" s="131"/>
      <c r="N7" s="233" t="s">
        <v>157</v>
      </c>
      <c r="O7" s="361"/>
      <c r="P7" s="297"/>
      <c r="Q7" s="133"/>
    </row>
    <row r="8" spans="1:17" s="71" customFormat="1" ht="24.95" customHeight="1" x14ac:dyDescent="0.2">
      <c r="A8" s="55" t="s">
        <v>14</v>
      </c>
      <c r="B8" s="292">
        <f>'4'!B8</f>
        <v>8</v>
      </c>
      <c r="C8" s="288">
        <v>4</v>
      </c>
      <c r="D8" s="288">
        <v>0</v>
      </c>
      <c r="E8" s="288">
        <v>8</v>
      </c>
      <c r="F8" s="288">
        <v>0</v>
      </c>
      <c r="G8" s="288">
        <v>0</v>
      </c>
      <c r="H8" s="166">
        <f t="shared" ref="H8:H16" si="0">C8/B8*100</f>
        <v>50</v>
      </c>
      <c r="I8" s="166">
        <f t="shared" ref="I8:I14" si="1">D8/B8*100</f>
        <v>0</v>
      </c>
      <c r="J8" s="166">
        <f t="shared" ref="J8:J22" si="2">E8/B8*100</f>
        <v>100</v>
      </c>
      <c r="K8" s="166">
        <f t="shared" ref="K8:K14" si="3">F8/B8*100</f>
        <v>0</v>
      </c>
      <c r="L8" s="166">
        <f t="shared" ref="L8:L14" si="4">G8/B8*100</f>
        <v>0</v>
      </c>
      <c r="M8" s="62"/>
      <c r="N8" s="167">
        <v>25255</v>
      </c>
      <c r="O8" s="120">
        <f>N8/N23*100</f>
        <v>8.1761820742347471</v>
      </c>
      <c r="P8" s="153" t="s">
        <v>99</v>
      </c>
      <c r="Q8" s="70"/>
    </row>
    <row r="9" spans="1:17" s="71" customFormat="1" ht="24.95" customHeight="1" x14ac:dyDescent="0.2">
      <c r="A9" s="61" t="s">
        <v>15</v>
      </c>
      <c r="B9" s="292">
        <f>'4'!B9</f>
        <v>4</v>
      </c>
      <c r="C9" s="289">
        <v>2</v>
      </c>
      <c r="D9" s="289">
        <v>0</v>
      </c>
      <c r="E9" s="289">
        <v>1</v>
      </c>
      <c r="F9" s="289">
        <v>1</v>
      </c>
      <c r="G9" s="289">
        <v>0</v>
      </c>
      <c r="H9" s="59">
        <f t="shared" si="0"/>
        <v>50</v>
      </c>
      <c r="I9" s="59">
        <f t="shared" si="1"/>
        <v>0</v>
      </c>
      <c r="J9" s="59">
        <f t="shared" si="2"/>
        <v>25</v>
      </c>
      <c r="K9" s="59">
        <f t="shared" si="3"/>
        <v>25</v>
      </c>
      <c r="L9" s="59">
        <f t="shared" si="4"/>
        <v>0</v>
      </c>
      <c r="M9" s="58"/>
      <c r="N9" s="60">
        <v>12245</v>
      </c>
      <c r="O9" s="59">
        <f>N9/N23*100</f>
        <v>3.964258542823381</v>
      </c>
      <c r="P9" s="154" t="s">
        <v>100</v>
      </c>
      <c r="Q9" s="70"/>
    </row>
    <row r="10" spans="1:17" s="71" customFormat="1" ht="24.95" customHeight="1" x14ac:dyDescent="0.2">
      <c r="A10" s="61" t="s">
        <v>16</v>
      </c>
      <c r="B10" s="292">
        <f>'4'!B10</f>
        <v>4</v>
      </c>
      <c r="C10" s="289">
        <v>0</v>
      </c>
      <c r="D10" s="289">
        <v>1</v>
      </c>
      <c r="E10" s="289">
        <v>2</v>
      </c>
      <c r="F10" s="289">
        <v>2</v>
      </c>
      <c r="G10" s="289">
        <v>0</v>
      </c>
      <c r="H10" s="59">
        <f t="shared" si="0"/>
        <v>0</v>
      </c>
      <c r="I10" s="59">
        <f t="shared" si="1"/>
        <v>25</v>
      </c>
      <c r="J10" s="59">
        <f t="shared" si="2"/>
        <v>50</v>
      </c>
      <c r="K10" s="59">
        <f t="shared" si="3"/>
        <v>50</v>
      </c>
      <c r="L10" s="59">
        <f t="shared" si="4"/>
        <v>0</v>
      </c>
      <c r="M10" s="58"/>
      <c r="N10" s="60">
        <v>3125</v>
      </c>
      <c r="O10" s="59">
        <f>N10/N23*100</f>
        <v>1.011703384754844</v>
      </c>
      <c r="P10" s="154" t="s">
        <v>101</v>
      </c>
      <c r="Q10" s="69"/>
    </row>
    <row r="11" spans="1:17" s="71" customFormat="1" ht="24.95" customHeight="1" x14ac:dyDescent="0.2">
      <c r="A11" s="61" t="s">
        <v>17</v>
      </c>
      <c r="B11" s="292">
        <f>'4'!B11</f>
        <v>5</v>
      </c>
      <c r="C11" s="289">
        <v>0</v>
      </c>
      <c r="D11" s="289">
        <v>0</v>
      </c>
      <c r="E11" s="289">
        <v>5</v>
      </c>
      <c r="F11" s="289">
        <v>0</v>
      </c>
      <c r="G11" s="289">
        <v>0</v>
      </c>
      <c r="H11" s="59">
        <f t="shared" si="0"/>
        <v>0</v>
      </c>
      <c r="I11" s="59">
        <f t="shared" si="1"/>
        <v>0</v>
      </c>
      <c r="J11" s="59">
        <f t="shared" si="2"/>
        <v>100</v>
      </c>
      <c r="K11" s="59">
        <f t="shared" si="3"/>
        <v>0</v>
      </c>
      <c r="L11" s="59">
        <f t="shared" si="4"/>
        <v>0</v>
      </c>
      <c r="M11" s="58"/>
      <c r="N11" s="60">
        <v>11687</v>
      </c>
      <c r="O11" s="59">
        <f>N11/N23*100</f>
        <v>3.7836087864415555</v>
      </c>
      <c r="P11" s="154" t="s">
        <v>102</v>
      </c>
      <c r="Q11" s="209"/>
    </row>
    <row r="12" spans="1:17" s="71" customFormat="1" ht="24.95" customHeight="1" x14ac:dyDescent="0.2">
      <c r="A12" s="61" t="s">
        <v>18</v>
      </c>
      <c r="B12" s="292">
        <f>'4'!B12</f>
        <v>10</v>
      </c>
      <c r="C12" s="289">
        <v>9</v>
      </c>
      <c r="D12" s="289">
        <v>4</v>
      </c>
      <c r="E12" s="289">
        <v>6</v>
      </c>
      <c r="F12" s="289">
        <v>1</v>
      </c>
      <c r="G12" s="289">
        <v>1</v>
      </c>
      <c r="H12" s="59">
        <f t="shared" si="0"/>
        <v>90</v>
      </c>
      <c r="I12" s="59">
        <f t="shared" si="1"/>
        <v>40</v>
      </c>
      <c r="J12" s="59">
        <f t="shared" si="2"/>
        <v>60</v>
      </c>
      <c r="K12" s="59">
        <f t="shared" si="3"/>
        <v>10</v>
      </c>
      <c r="L12" s="59">
        <f t="shared" si="4"/>
        <v>10</v>
      </c>
      <c r="M12" s="58"/>
      <c r="N12" s="60">
        <v>16630</v>
      </c>
      <c r="O12" s="59">
        <f>N12/N23*100</f>
        <v>5.3838807323113782</v>
      </c>
      <c r="P12" s="154" t="s">
        <v>103</v>
      </c>
      <c r="Q12" s="69"/>
    </row>
    <row r="13" spans="1:17" s="71" customFormat="1" ht="24.95" customHeight="1" x14ac:dyDescent="0.2">
      <c r="A13" s="61" t="s">
        <v>19</v>
      </c>
      <c r="B13" s="292">
        <f>'4'!B13</f>
        <v>6</v>
      </c>
      <c r="C13" s="289">
        <v>0</v>
      </c>
      <c r="D13" s="289">
        <v>0</v>
      </c>
      <c r="E13" s="289">
        <v>6</v>
      </c>
      <c r="F13" s="289">
        <v>0</v>
      </c>
      <c r="G13" s="289">
        <v>1</v>
      </c>
      <c r="H13" s="59">
        <f t="shared" si="0"/>
        <v>0</v>
      </c>
      <c r="I13" s="59">
        <f t="shared" si="1"/>
        <v>0</v>
      </c>
      <c r="J13" s="59">
        <f t="shared" si="2"/>
        <v>100</v>
      </c>
      <c r="K13" s="59">
        <f t="shared" si="3"/>
        <v>0</v>
      </c>
      <c r="L13" s="59">
        <f t="shared" si="4"/>
        <v>16.666666666666664</v>
      </c>
      <c r="M13" s="58"/>
      <c r="N13" s="60">
        <v>21850</v>
      </c>
      <c r="O13" s="59">
        <f>N13/N23*100</f>
        <v>7.0738300662058693</v>
      </c>
      <c r="P13" s="154" t="s">
        <v>104</v>
      </c>
      <c r="Q13" s="69"/>
    </row>
    <row r="14" spans="1:17" s="71" customFormat="1" ht="24.95" customHeight="1" x14ac:dyDescent="0.2">
      <c r="A14" s="61" t="s">
        <v>194</v>
      </c>
      <c r="B14" s="292">
        <f>'4'!B14</f>
        <v>2</v>
      </c>
      <c r="C14" s="289">
        <v>1</v>
      </c>
      <c r="D14" s="289">
        <v>0</v>
      </c>
      <c r="E14" s="289">
        <v>0</v>
      </c>
      <c r="F14" s="289">
        <v>1</v>
      </c>
      <c r="G14" s="289">
        <v>1</v>
      </c>
      <c r="H14" s="59">
        <f t="shared" si="0"/>
        <v>50</v>
      </c>
      <c r="I14" s="59">
        <f t="shared" si="1"/>
        <v>0</v>
      </c>
      <c r="J14" s="59">
        <f t="shared" si="2"/>
        <v>0</v>
      </c>
      <c r="K14" s="59">
        <f t="shared" si="3"/>
        <v>50</v>
      </c>
      <c r="L14" s="59">
        <f t="shared" si="4"/>
        <v>50</v>
      </c>
      <c r="M14" s="58"/>
      <c r="N14" s="77">
        <v>119210</v>
      </c>
      <c r="O14" s="59">
        <f>N14/N23*100</f>
        <v>38.593651358919985</v>
      </c>
      <c r="P14" s="154" t="s">
        <v>105</v>
      </c>
      <c r="Q14" s="69"/>
    </row>
    <row r="15" spans="1:17" s="71" customFormat="1" ht="24.95" customHeight="1" x14ac:dyDescent="0.2">
      <c r="A15" s="61" t="s">
        <v>21</v>
      </c>
      <c r="B15" s="292">
        <f>'4'!B15</f>
        <v>3</v>
      </c>
      <c r="C15" s="289">
        <v>0</v>
      </c>
      <c r="D15" s="289">
        <v>0</v>
      </c>
      <c r="E15" s="289">
        <v>2</v>
      </c>
      <c r="F15" s="289">
        <v>1</v>
      </c>
      <c r="G15" s="289">
        <v>2</v>
      </c>
      <c r="H15" s="59">
        <f t="shared" si="0"/>
        <v>0</v>
      </c>
      <c r="I15" s="59">
        <f t="shared" ref="I15:I22" si="5">D15/B15*100</f>
        <v>0</v>
      </c>
      <c r="J15" s="59">
        <f t="shared" si="2"/>
        <v>66.666666666666657</v>
      </c>
      <c r="K15" s="59">
        <f t="shared" ref="K15:K22" si="6">F15/B15*100</f>
        <v>33.333333333333329</v>
      </c>
      <c r="L15" s="59">
        <f t="shared" ref="L15:L22" si="7">G15/B15*100</f>
        <v>66.666666666666657</v>
      </c>
      <c r="M15" s="58"/>
      <c r="N15" s="60">
        <v>3463</v>
      </c>
      <c r="O15" s="59">
        <f>N15/N23*100</f>
        <v>1.1211292228499279</v>
      </c>
      <c r="P15" s="154" t="s">
        <v>106</v>
      </c>
      <c r="Q15" s="69"/>
    </row>
    <row r="16" spans="1:17" s="71" customFormat="1" ht="24.95" customHeight="1" x14ac:dyDescent="0.2">
      <c r="A16" s="61" t="s">
        <v>22</v>
      </c>
      <c r="B16" s="292">
        <f>'4'!B16</f>
        <v>2</v>
      </c>
      <c r="C16" s="289">
        <v>0</v>
      </c>
      <c r="D16" s="289">
        <v>0</v>
      </c>
      <c r="E16" s="289">
        <v>1</v>
      </c>
      <c r="F16" s="289">
        <v>1</v>
      </c>
      <c r="G16" s="289">
        <v>1</v>
      </c>
      <c r="H16" s="59">
        <f t="shared" si="0"/>
        <v>0</v>
      </c>
      <c r="I16" s="59">
        <f t="shared" si="5"/>
        <v>0</v>
      </c>
      <c r="J16" s="59">
        <f t="shared" si="2"/>
        <v>50</v>
      </c>
      <c r="K16" s="59">
        <f t="shared" si="6"/>
        <v>50</v>
      </c>
      <c r="L16" s="59">
        <f t="shared" si="7"/>
        <v>50</v>
      </c>
      <c r="M16" s="58"/>
      <c r="N16" s="60">
        <v>2300</v>
      </c>
      <c r="O16" s="59">
        <f>N16/N23*100</f>
        <v>0.74461369117956522</v>
      </c>
      <c r="P16" s="154" t="s">
        <v>107</v>
      </c>
      <c r="Q16" s="69"/>
    </row>
    <row r="17" spans="1:17" s="71" customFormat="1" ht="24.95" customHeight="1" x14ac:dyDescent="0.2">
      <c r="A17" s="61" t="s">
        <v>23</v>
      </c>
      <c r="B17" s="292">
        <f>'4'!B17</f>
        <v>3</v>
      </c>
      <c r="C17" s="289">
        <v>0</v>
      </c>
      <c r="D17" s="289">
        <v>0</v>
      </c>
      <c r="E17" s="289">
        <v>3</v>
      </c>
      <c r="F17" s="289">
        <v>0</v>
      </c>
      <c r="G17" s="289">
        <v>0</v>
      </c>
      <c r="H17" s="59">
        <f t="shared" ref="H17:H22" si="8">C17/B17*100</f>
        <v>0</v>
      </c>
      <c r="I17" s="59">
        <f t="shared" si="5"/>
        <v>0</v>
      </c>
      <c r="J17" s="59">
        <f t="shared" si="2"/>
        <v>100</v>
      </c>
      <c r="K17" s="59">
        <f t="shared" si="6"/>
        <v>0</v>
      </c>
      <c r="L17" s="59">
        <f t="shared" si="7"/>
        <v>0</v>
      </c>
      <c r="M17" s="58"/>
      <c r="N17" s="60">
        <v>26960</v>
      </c>
      <c r="O17" s="59">
        <f>N17/N23*100</f>
        <v>8.7281674409569909</v>
      </c>
      <c r="P17" s="154" t="s">
        <v>108</v>
      </c>
      <c r="Q17" s="69"/>
    </row>
    <row r="18" spans="1:17" s="71" customFormat="1" ht="24.95" customHeight="1" x14ac:dyDescent="0.2">
      <c r="A18" s="61" t="s">
        <v>85</v>
      </c>
      <c r="B18" s="292">
        <f>'4'!B18</f>
        <v>5</v>
      </c>
      <c r="C18" s="289">
        <v>1</v>
      </c>
      <c r="D18" s="289">
        <v>0</v>
      </c>
      <c r="E18" s="289">
        <v>5</v>
      </c>
      <c r="F18" s="289">
        <v>0</v>
      </c>
      <c r="G18" s="289">
        <v>0</v>
      </c>
      <c r="H18" s="59">
        <f t="shared" si="8"/>
        <v>20</v>
      </c>
      <c r="I18" s="59">
        <f t="shared" si="5"/>
        <v>0</v>
      </c>
      <c r="J18" s="59">
        <f t="shared" si="2"/>
        <v>100</v>
      </c>
      <c r="K18" s="59">
        <f t="shared" si="6"/>
        <v>0</v>
      </c>
      <c r="L18" s="59">
        <f t="shared" si="7"/>
        <v>0</v>
      </c>
      <c r="M18" s="58"/>
      <c r="N18" s="60">
        <v>31300</v>
      </c>
      <c r="O18" s="59">
        <f>N18/N23*100</f>
        <v>10.133221101704518</v>
      </c>
      <c r="P18" s="154" t="s">
        <v>109</v>
      </c>
      <c r="Q18" s="69"/>
    </row>
    <row r="19" spans="1:17" s="71" customFormat="1" ht="24.95" customHeight="1" x14ac:dyDescent="0.2">
      <c r="A19" s="61" t="s">
        <v>25</v>
      </c>
      <c r="B19" s="292">
        <f>'4'!B19</f>
        <v>4</v>
      </c>
      <c r="C19" s="289">
        <v>0</v>
      </c>
      <c r="D19" s="289">
        <v>0</v>
      </c>
      <c r="E19" s="289">
        <v>4</v>
      </c>
      <c r="F19" s="289">
        <v>0</v>
      </c>
      <c r="G19" s="289">
        <v>0</v>
      </c>
      <c r="H19" s="59">
        <f t="shared" si="8"/>
        <v>0</v>
      </c>
      <c r="I19" s="59">
        <f t="shared" si="5"/>
        <v>0</v>
      </c>
      <c r="J19" s="59">
        <f t="shared" si="2"/>
        <v>100</v>
      </c>
      <c r="K19" s="59">
        <f t="shared" si="6"/>
        <v>0</v>
      </c>
      <c r="L19" s="59">
        <f t="shared" si="7"/>
        <v>0</v>
      </c>
      <c r="M19" s="58"/>
      <c r="N19" s="60">
        <v>6180</v>
      </c>
      <c r="O19" s="59">
        <f>N19/N23*100</f>
        <v>2.0007446136911797</v>
      </c>
      <c r="P19" s="154" t="s">
        <v>110</v>
      </c>
      <c r="Q19" s="69"/>
    </row>
    <row r="20" spans="1:17" s="71" customFormat="1" ht="24.95" customHeight="1" x14ac:dyDescent="0.2">
      <c r="A20" s="61" t="s">
        <v>26</v>
      </c>
      <c r="B20" s="292">
        <f>'4'!B20</f>
        <v>6</v>
      </c>
      <c r="C20" s="289">
        <v>0</v>
      </c>
      <c r="D20" s="289">
        <v>0</v>
      </c>
      <c r="E20" s="289">
        <v>4</v>
      </c>
      <c r="F20" s="289">
        <v>2</v>
      </c>
      <c r="G20" s="289">
        <v>0</v>
      </c>
      <c r="H20" s="59">
        <f t="shared" si="8"/>
        <v>0</v>
      </c>
      <c r="I20" s="59">
        <f t="shared" si="5"/>
        <v>0</v>
      </c>
      <c r="J20" s="59">
        <f t="shared" si="2"/>
        <v>66.666666666666657</v>
      </c>
      <c r="K20" s="59">
        <f t="shared" si="6"/>
        <v>33.333333333333329</v>
      </c>
      <c r="L20" s="59">
        <f t="shared" si="7"/>
        <v>0</v>
      </c>
      <c r="M20" s="58"/>
      <c r="N20" s="60">
        <v>13970</v>
      </c>
      <c r="O20" s="59">
        <f>N20/N23*100</f>
        <v>4.5227188112080547</v>
      </c>
      <c r="P20" s="154" t="s">
        <v>111</v>
      </c>
      <c r="Q20" s="69"/>
    </row>
    <row r="21" spans="1:17" s="71" customFormat="1" ht="24.95" customHeight="1" x14ac:dyDescent="0.2">
      <c r="A21" s="213" t="s">
        <v>27</v>
      </c>
      <c r="B21" s="292">
        <f>'4'!B21</f>
        <v>2</v>
      </c>
      <c r="C21" s="289">
        <v>0</v>
      </c>
      <c r="D21" s="289">
        <v>0</v>
      </c>
      <c r="E21" s="289">
        <v>0</v>
      </c>
      <c r="F21" s="289">
        <v>2</v>
      </c>
      <c r="G21" s="289">
        <v>0</v>
      </c>
      <c r="H21" s="59">
        <f t="shared" si="8"/>
        <v>0</v>
      </c>
      <c r="I21" s="59">
        <f t="shared" si="5"/>
        <v>0</v>
      </c>
      <c r="J21" s="59">
        <f t="shared" si="2"/>
        <v>0</v>
      </c>
      <c r="K21" s="59">
        <f t="shared" si="6"/>
        <v>100</v>
      </c>
      <c r="L21" s="59">
        <f t="shared" si="7"/>
        <v>0</v>
      </c>
      <c r="M21" s="216"/>
      <c r="N21" s="217">
        <v>7410</v>
      </c>
      <c r="O21" s="59">
        <f>N21/N23*100</f>
        <v>2.3989510659306861</v>
      </c>
      <c r="P21" s="214" t="s">
        <v>112</v>
      </c>
      <c r="Q21" s="69"/>
    </row>
    <row r="22" spans="1:17" s="71" customFormat="1" ht="24.95" customHeight="1" x14ac:dyDescent="0.2">
      <c r="A22" s="224" t="s">
        <v>28</v>
      </c>
      <c r="B22" s="293">
        <f>'4'!B22</f>
        <v>1</v>
      </c>
      <c r="C22" s="290">
        <v>1</v>
      </c>
      <c r="D22" s="290">
        <v>0</v>
      </c>
      <c r="E22" s="290">
        <v>1</v>
      </c>
      <c r="F22" s="290">
        <v>0</v>
      </c>
      <c r="G22" s="290">
        <v>0</v>
      </c>
      <c r="H22" s="166">
        <f t="shared" si="8"/>
        <v>100</v>
      </c>
      <c r="I22" s="166">
        <f t="shared" si="5"/>
        <v>0</v>
      </c>
      <c r="J22" s="166">
        <f t="shared" si="2"/>
        <v>100</v>
      </c>
      <c r="K22" s="166">
        <f t="shared" si="6"/>
        <v>0</v>
      </c>
      <c r="L22" s="166">
        <f t="shared" si="7"/>
        <v>0</v>
      </c>
      <c r="M22" s="216"/>
      <c r="N22" s="225">
        <v>7300</v>
      </c>
      <c r="O22" s="218">
        <f>N22/N23*100</f>
        <v>2.3633391067873157</v>
      </c>
      <c r="P22" s="221" t="s">
        <v>113</v>
      </c>
      <c r="Q22" s="69"/>
    </row>
    <row r="23" spans="1:17" ht="24.95" customHeight="1" thickBot="1" x14ac:dyDescent="0.25">
      <c r="A23" s="30" t="s">
        <v>49</v>
      </c>
      <c r="B23" s="294">
        <f t="shared" ref="B23:G23" si="9">SUM(B8:B22)</f>
        <v>65</v>
      </c>
      <c r="C23" s="291">
        <f t="shared" si="9"/>
        <v>18</v>
      </c>
      <c r="D23" s="291">
        <f t="shared" si="9"/>
        <v>5</v>
      </c>
      <c r="E23" s="291">
        <f t="shared" si="9"/>
        <v>48</v>
      </c>
      <c r="F23" s="291">
        <f t="shared" si="9"/>
        <v>11</v>
      </c>
      <c r="G23" s="291">
        <f t="shared" si="9"/>
        <v>6</v>
      </c>
      <c r="H23" s="34">
        <f>C23/B23*100</f>
        <v>27.692307692307693</v>
      </c>
      <c r="I23" s="34">
        <f>D23/B23*100</f>
        <v>7.6923076923076925</v>
      </c>
      <c r="J23" s="34">
        <f>E23/B23*100</f>
        <v>73.846153846153854</v>
      </c>
      <c r="K23" s="34">
        <f>F23/B23*100</f>
        <v>16.923076923076923</v>
      </c>
      <c r="L23" s="34">
        <f>G23/B23*100</f>
        <v>9.2307692307692317</v>
      </c>
      <c r="M23" s="35"/>
      <c r="N23" s="168">
        <f>SUM(N8:N22)</f>
        <v>308885</v>
      </c>
      <c r="O23" s="35">
        <f>SUM(O8:O22)</f>
        <v>100.00000000000001</v>
      </c>
      <c r="P23" s="155" t="s">
        <v>93</v>
      </c>
      <c r="Q23" s="16"/>
    </row>
    <row r="24" spans="1:17" ht="9" customHeight="1" thickTop="1" x14ac:dyDescent="0.25">
      <c r="A24" s="25"/>
      <c r="B24" s="24"/>
      <c r="C24" s="362"/>
      <c r="D24" s="362"/>
      <c r="E24" s="362"/>
      <c r="F24" s="17"/>
      <c r="G24" s="17"/>
      <c r="H24" s="362"/>
      <c r="I24" s="362"/>
      <c r="J24" s="362"/>
      <c r="K24" s="17"/>
      <c r="L24" s="17"/>
      <c r="M24" s="24"/>
      <c r="N24" s="24"/>
      <c r="O24" s="24"/>
      <c r="P24" s="4"/>
      <c r="Q24" s="17"/>
    </row>
    <row r="25" spans="1:17" ht="20.100000000000001" customHeight="1" x14ac:dyDescent="0.25">
      <c r="A25" s="180" t="s">
        <v>79</v>
      </c>
      <c r="B25" s="180"/>
      <c r="C25" s="180"/>
      <c r="D25" s="45"/>
      <c r="E25" s="45"/>
      <c r="F25" s="17"/>
      <c r="G25" s="17"/>
      <c r="H25" s="45"/>
      <c r="I25" s="45"/>
      <c r="J25" s="45"/>
      <c r="K25" s="370" t="s">
        <v>121</v>
      </c>
      <c r="L25" s="370"/>
      <c r="M25" s="370"/>
      <c r="N25" s="370"/>
      <c r="O25" s="370"/>
      <c r="P25" s="370"/>
    </row>
    <row r="26" spans="1:17" s="19" customFormat="1" ht="24.95" customHeight="1" x14ac:dyDescent="0.25">
      <c r="A26" s="318" t="s">
        <v>235</v>
      </c>
      <c r="B26" s="318"/>
      <c r="C26" s="318"/>
      <c r="D26" s="318"/>
      <c r="E26" s="318"/>
      <c r="F26" s="318"/>
      <c r="G26" s="179"/>
      <c r="H26" s="336" t="s">
        <v>239</v>
      </c>
      <c r="I26" s="336"/>
      <c r="J26" s="336"/>
      <c r="K26" s="336"/>
      <c r="L26" s="336"/>
      <c r="M26" s="336"/>
      <c r="N26" s="336"/>
      <c r="O26" s="336"/>
      <c r="P26" s="336"/>
      <c r="Q26" s="134"/>
    </row>
    <row r="27" spans="1:17" s="19" customFormat="1" ht="20.100000000000001" customHeight="1" x14ac:dyDescent="0.25">
      <c r="A27" s="372" t="s">
        <v>84</v>
      </c>
      <c r="B27" s="372"/>
      <c r="C27" s="372"/>
      <c r="D27" s="372"/>
      <c r="E27" s="372"/>
      <c r="F27" s="372"/>
      <c r="G27" s="372"/>
      <c r="H27" s="309" t="s">
        <v>210</v>
      </c>
      <c r="I27" s="309"/>
      <c r="J27" s="309"/>
      <c r="K27" s="309"/>
      <c r="L27" s="309"/>
      <c r="M27" s="309"/>
      <c r="N27" s="309"/>
      <c r="O27" s="309"/>
      <c r="P27" s="309"/>
      <c r="Q27" s="134"/>
    </row>
    <row r="28" spans="1:17" s="19" customFormat="1" ht="20.25" customHeight="1" x14ac:dyDescent="0.25">
      <c r="A28" s="134"/>
      <c r="B28" s="134"/>
      <c r="C28" s="134"/>
      <c r="D28" s="134"/>
      <c r="E28" s="134"/>
      <c r="F28" s="134"/>
      <c r="G28" s="134"/>
      <c r="H28" s="134"/>
      <c r="I28" s="134"/>
      <c r="J28" s="134"/>
      <c r="K28" s="134"/>
      <c r="L28" s="134"/>
      <c r="M28" s="134"/>
      <c r="N28" s="134"/>
      <c r="O28" s="134"/>
      <c r="P28" s="134"/>
      <c r="Q28" s="134"/>
    </row>
    <row r="29" spans="1:17" s="1" customFormat="1" ht="21.95" customHeight="1" x14ac:dyDescent="0.25">
      <c r="A29" s="283">
        <v>18</v>
      </c>
      <c r="B29" s="284"/>
      <c r="C29" s="326" t="s">
        <v>155</v>
      </c>
      <c r="D29" s="326"/>
      <c r="E29" s="326"/>
      <c r="F29" s="326"/>
      <c r="G29" s="326"/>
      <c r="H29" s="373" t="s">
        <v>156</v>
      </c>
      <c r="I29" s="373"/>
      <c r="J29" s="373"/>
      <c r="K29" s="373"/>
      <c r="L29" s="373"/>
      <c r="M29" s="285"/>
      <c r="N29" s="5"/>
      <c r="O29" s="371">
        <v>19</v>
      </c>
      <c r="P29" s="371"/>
    </row>
  </sheetData>
  <mergeCells count="28">
    <mergeCell ref="K25:P25"/>
    <mergeCell ref="A26:F26"/>
    <mergeCell ref="H26:P26"/>
    <mergeCell ref="O29:P29"/>
    <mergeCell ref="A27:G27"/>
    <mergeCell ref="H27:P27"/>
    <mergeCell ref="C29:G29"/>
    <mergeCell ref="H29:L29"/>
    <mergeCell ref="A3:G3"/>
    <mergeCell ref="C24:E24"/>
    <mergeCell ref="C5:G5"/>
    <mergeCell ref="H5:L5"/>
    <mergeCell ref="N5:O5"/>
    <mergeCell ref="H24:J24"/>
    <mergeCell ref="N4:O4"/>
    <mergeCell ref="M4:M6"/>
    <mergeCell ref="A4:A7"/>
    <mergeCell ref="B4:B5"/>
    <mergeCell ref="B6:B7"/>
    <mergeCell ref="P4:P7"/>
    <mergeCell ref="H4:L4"/>
    <mergeCell ref="O6:O7"/>
    <mergeCell ref="C4:G4"/>
    <mergeCell ref="H3:P3"/>
    <mergeCell ref="A1:G1"/>
    <mergeCell ref="H1:P1"/>
    <mergeCell ref="H2:P2"/>
    <mergeCell ref="A2:G2"/>
  </mergeCells>
  <printOptions horizontalCentered="1"/>
  <pageMargins left="0.4" right="0.4" top="0.6" bottom="0.4" header="0" footer="0"/>
  <pageSetup paperSize="9" scale="102" orientation="portrait" r:id="rId1"/>
  <headerFooter alignWithMargins="0"/>
  <colBreaks count="1" manualBreakCount="1">
    <brk id="7" max="34"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theme="3" tint="0.39997558519241921"/>
  </sheetPr>
  <dimension ref="A1:Z34"/>
  <sheetViews>
    <sheetView rightToLeft="1" view="pageBreakPreview" topLeftCell="A18" zoomScale="80" zoomScaleSheetLayoutView="80" workbookViewId="0">
      <selection activeCell="T18" sqref="T1:Z1048576"/>
    </sheetView>
  </sheetViews>
  <sheetFormatPr defaultColWidth="9.140625" defaultRowHeight="15" x14ac:dyDescent="0.25"/>
  <cols>
    <col min="1" max="1" width="11" style="1" customWidth="1"/>
    <col min="2" max="2" width="15.42578125" style="6" customWidth="1"/>
    <col min="3" max="16" width="9.5703125" style="1" customWidth="1"/>
    <col min="17" max="17" width="14.42578125" style="1" customWidth="1"/>
    <col min="18" max="18" width="15.5703125" style="1" customWidth="1"/>
    <col min="19" max="19" width="13.85546875" style="1" customWidth="1"/>
    <col min="20" max="26" width="0" style="1" hidden="1" customWidth="1"/>
    <col min="27" max="16384" width="9.140625" style="1"/>
  </cols>
  <sheetData>
    <row r="1" spans="1:22" ht="35.1" customHeight="1" x14ac:dyDescent="0.25">
      <c r="A1" s="298" t="s">
        <v>261</v>
      </c>
      <c r="B1" s="298"/>
      <c r="C1" s="298"/>
      <c r="D1" s="298"/>
      <c r="E1" s="298"/>
      <c r="F1" s="298"/>
      <c r="G1" s="298"/>
      <c r="H1" s="298"/>
      <c r="I1" s="298"/>
      <c r="J1" s="298" t="s">
        <v>262</v>
      </c>
      <c r="K1" s="298"/>
      <c r="L1" s="298"/>
      <c r="M1" s="298"/>
      <c r="N1" s="298"/>
      <c r="O1" s="298"/>
      <c r="P1" s="298"/>
      <c r="Q1" s="298"/>
      <c r="R1" s="298"/>
      <c r="S1" s="115"/>
    </row>
    <row r="2" spans="1:22" ht="35.1" customHeight="1" x14ac:dyDescent="0.25">
      <c r="A2" s="374" t="s">
        <v>243</v>
      </c>
      <c r="B2" s="374"/>
      <c r="C2" s="374"/>
      <c r="D2" s="374"/>
      <c r="E2" s="374"/>
      <c r="F2" s="374"/>
      <c r="G2" s="374"/>
      <c r="H2" s="374"/>
      <c r="I2" s="374"/>
      <c r="J2" s="374" t="s">
        <v>244</v>
      </c>
      <c r="K2" s="374"/>
      <c r="L2" s="374"/>
      <c r="M2" s="374"/>
      <c r="N2" s="374"/>
      <c r="O2" s="374"/>
      <c r="P2" s="374"/>
      <c r="Q2" s="374"/>
      <c r="R2" s="374"/>
      <c r="S2" s="102"/>
    </row>
    <row r="3" spans="1:22" ht="30" customHeight="1" thickBot="1" x14ac:dyDescent="0.3">
      <c r="A3" s="378" t="s">
        <v>189</v>
      </c>
      <c r="B3" s="312"/>
      <c r="C3" s="312"/>
      <c r="D3" s="312"/>
      <c r="E3" s="312"/>
      <c r="F3" s="312"/>
      <c r="G3" s="312"/>
      <c r="H3" s="312"/>
      <c r="I3" s="312"/>
      <c r="J3" s="312"/>
      <c r="K3" s="312"/>
      <c r="L3" s="31"/>
      <c r="M3" s="27"/>
      <c r="N3" s="27"/>
      <c r="O3" s="27"/>
      <c r="P3" s="27"/>
      <c r="Q3" s="333" t="s">
        <v>190</v>
      </c>
      <c r="R3" s="333"/>
      <c r="S3" s="96"/>
    </row>
    <row r="4" spans="1:22" ht="30" customHeight="1" thickTop="1" x14ac:dyDescent="0.25">
      <c r="A4" s="304" t="s">
        <v>3</v>
      </c>
      <c r="B4" s="379" t="s">
        <v>90</v>
      </c>
      <c r="C4" s="377" t="s">
        <v>68</v>
      </c>
      <c r="D4" s="377"/>
      <c r="E4" s="377"/>
      <c r="F4" s="377"/>
      <c r="G4" s="377"/>
      <c r="H4" s="377"/>
      <c r="I4" s="377"/>
      <c r="J4" s="377" t="s">
        <v>153</v>
      </c>
      <c r="K4" s="377"/>
      <c r="L4" s="377"/>
      <c r="M4" s="377"/>
      <c r="N4" s="377"/>
      <c r="O4" s="377"/>
      <c r="P4" s="377"/>
      <c r="Q4" s="383" t="s">
        <v>69</v>
      </c>
      <c r="R4" s="295" t="s">
        <v>94</v>
      </c>
      <c r="S4" s="135"/>
    </row>
    <row r="5" spans="1:22" ht="30" customHeight="1" x14ac:dyDescent="0.25">
      <c r="A5" s="305"/>
      <c r="B5" s="380"/>
      <c r="C5" s="385" t="s">
        <v>227</v>
      </c>
      <c r="D5" s="385"/>
      <c r="E5" s="385"/>
      <c r="F5" s="385"/>
      <c r="G5" s="385"/>
      <c r="H5" s="385"/>
      <c r="I5" s="385"/>
      <c r="J5" s="385" t="s">
        <v>228</v>
      </c>
      <c r="K5" s="385"/>
      <c r="L5" s="385"/>
      <c r="M5" s="385"/>
      <c r="N5" s="385"/>
      <c r="O5" s="385"/>
      <c r="P5" s="385"/>
      <c r="Q5" s="384"/>
      <c r="R5" s="296"/>
      <c r="S5" s="135"/>
    </row>
    <row r="6" spans="1:22" ht="35.1" customHeight="1" x14ac:dyDescent="0.25">
      <c r="A6" s="305"/>
      <c r="B6" s="381" t="s">
        <v>226</v>
      </c>
      <c r="C6" s="202" t="s">
        <v>44</v>
      </c>
      <c r="D6" s="202" t="s">
        <v>45</v>
      </c>
      <c r="E6" s="202" t="s">
        <v>46</v>
      </c>
      <c r="F6" s="202" t="s">
        <v>47</v>
      </c>
      <c r="G6" s="202" t="s">
        <v>66</v>
      </c>
      <c r="H6" s="202" t="s">
        <v>89</v>
      </c>
      <c r="I6" s="202" t="s">
        <v>0</v>
      </c>
      <c r="J6" s="202" t="s">
        <v>44</v>
      </c>
      <c r="K6" s="202" t="s">
        <v>45</v>
      </c>
      <c r="L6" s="202" t="s">
        <v>46</v>
      </c>
      <c r="M6" s="202" t="s">
        <v>47</v>
      </c>
      <c r="N6" s="202" t="s">
        <v>66</v>
      </c>
      <c r="O6" s="202" t="s">
        <v>89</v>
      </c>
      <c r="P6" s="235" t="s">
        <v>70</v>
      </c>
      <c r="Q6" s="387" t="s">
        <v>229</v>
      </c>
      <c r="R6" s="296"/>
      <c r="S6" s="136"/>
    </row>
    <row r="7" spans="1:22" ht="35.1" customHeight="1" x14ac:dyDescent="0.25">
      <c r="A7" s="306"/>
      <c r="B7" s="382"/>
      <c r="C7" s="201" t="s">
        <v>137</v>
      </c>
      <c r="D7" s="201" t="s">
        <v>138</v>
      </c>
      <c r="E7" s="201" t="s">
        <v>139</v>
      </c>
      <c r="F7" s="201" t="s">
        <v>140</v>
      </c>
      <c r="G7" s="201" t="s">
        <v>141</v>
      </c>
      <c r="H7" s="201" t="s">
        <v>142</v>
      </c>
      <c r="I7" s="201" t="s">
        <v>93</v>
      </c>
      <c r="J7" s="201" t="s">
        <v>137</v>
      </c>
      <c r="K7" s="201" t="s">
        <v>138</v>
      </c>
      <c r="L7" s="201" t="s">
        <v>139</v>
      </c>
      <c r="M7" s="201" t="s">
        <v>140</v>
      </c>
      <c r="N7" s="201" t="s">
        <v>141</v>
      </c>
      <c r="O7" s="201" t="s">
        <v>142</v>
      </c>
      <c r="P7" s="201" t="s">
        <v>93</v>
      </c>
      <c r="Q7" s="388"/>
      <c r="R7" s="297"/>
      <c r="S7" s="136"/>
    </row>
    <row r="8" spans="1:22" s="73" customFormat="1" ht="24.95" customHeight="1" x14ac:dyDescent="0.25">
      <c r="A8" s="55" t="s">
        <v>14</v>
      </c>
      <c r="B8" s="175">
        <f>'4'!B8</f>
        <v>8</v>
      </c>
      <c r="C8" s="169">
        <v>59252</v>
      </c>
      <c r="D8" s="170">
        <v>2554</v>
      </c>
      <c r="E8" s="169">
        <v>67291</v>
      </c>
      <c r="F8" s="170">
        <v>1753</v>
      </c>
      <c r="G8" s="77">
        <v>0</v>
      </c>
      <c r="H8" s="170">
        <v>3703941</v>
      </c>
      <c r="I8" s="169">
        <f>SUM(C8:H8)</f>
        <v>3834791</v>
      </c>
      <c r="J8" s="166">
        <f t="shared" ref="J8:J13" si="0">C8/I8*100</f>
        <v>1.5451168003679991</v>
      </c>
      <c r="K8" s="166">
        <f t="shared" ref="K8:K13" si="1">D8/I8*100</f>
        <v>6.6600761293118718E-2</v>
      </c>
      <c r="L8" s="166">
        <f t="shared" ref="L8:L13" si="2">E8/I8*100</f>
        <v>1.7547501284946168</v>
      </c>
      <c r="M8" s="166">
        <f t="shared" ref="M8:M13" si="3">F8/I8*100</f>
        <v>4.5713051897743585E-2</v>
      </c>
      <c r="N8" s="166">
        <f t="shared" ref="N8:N13" si="4">G8/I8*100</f>
        <v>0</v>
      </c>
      <c r="O8" s="166">
        <f t="shared" ref="O8:O13" si="5">H8/I8*100</f>
        <v>96.587819257946521</v>
      </c>
      <c r="P8" s="166">
        <f>SUM(J8:O8)</f>
        <v>100</v>
      </c>
      <c r="Q8" s="172">
        <f>I8/$I$23*100</f>
        <v>47.430388246616332</v>
      </c>
      <c r="R8" s="153" t="s">
        <v>99</v>
      </c>
      <c r="S8" s="95"/>
      <c r="T8" s="72">
        <f>SUM(J8:P8)</f>
        <v>200</v>
      </c>
      <c r="U8" s="73">
        <v>0.1</v>
      </c>
    </row>
    <row r="9" spans="1:22" s="73" customFormat="1" ht="24.95" customHeight="1" x14ac:dyDescent="0.25">
      <c r="A9" s="61" t="s">
        <v>15</v>
      </c>
      <c r="B9" s="176">
        <f>'4'!B9</f>
        <v>4</v>
      </c>
      <c r="C9" s="77">
        <v>57994</v>
      </c>
      <c r="D9" s="77">
        <v>6802</v>
      </c>
      <c r="E9" s="77">
        <v>18430</v>
      </c>
      <c r="F9" s="77">
        <v>246</v>
      </c>
      <c r="G9" s="77">
        <v>8</v>
      </c>
      <c r="H9" s="77">
        <v>559000</v>
      </c>
      <c r="I9" s="77">
        <f>SUM(C9:H9)</f>
        <v>642480</v>
      </c>
      <c r="J9" s="171">
        <f t="shared" si="0"/>
        <v>9.0265844851201589</v>
      </c>
      <c r="K9" s="171">
        <f t="shared" si="1"/>
        <v>1.058709998754825</v>
      </c>
      <c r="L9" s="171">
        <f t="shared" si="2"/>
        <v>2.8685717843356993</v>
      </c>
      <c r="M9" s="171">
        <f t="shared" si="3"/>
        <v>3.8289129622711991E-2</v>
      </c>
      <c r="N9" s="171">
        <f t="shared" si="4"/>
        <v>1.2451749470800647E-3</v>
      </c>
      <c r="O9" s="59">
        <f t="shared" si="5"/>
        <v>87.006599427219527</v>
      </c>
      <c r="P9" s="171">
        <f t="shared" ref="P9:P22" si="6">SUM(J9:O9)</f>
        <v>100</v>
      </c>
      <c r="Q9" s="173">
        <f>I9/$I$23*100</f>
        <v>7.9464763114042105</v>
      </c>
      <c r="R9" s="154" t="s">
        <v>100</v>
      </c>
      <c r="S9" s="95"/>
      <c r="T9" s="74"/>
      <c r="U9" s="73">
        <v>0.3</v>
      </c>
      <c r="V9" s="68"/>
    </row>
    <row r="10" spans="1:22" s="73" customFormat="1" ht="24.95" customHeight="1" x14ac:dyDescent="0.25">
      <c r="A10" s="61" t="s">
        <v>16</v>
      </c>
      <c r="B10" s="177">
        <f>'4'!B10</f>
        <v>4</v>
      </c>
      <c r="C10" s="77">
        <v>2911</v>
      </c>
      <c r="D10" s="77">
        <v>1322</v>
      </c>
      <c r="E10" s="77">
        <v>710</v>
      </c>
      <c r="F10" s="77">
        <v>0</v>
      </c>
      <c r="G10" s="77">
        <v>0</v>
      </c>
      <c r="H10" s="77">
        <v>90000</v>
      </c>
      <c r="I10" s="77">
        <f t="shared" ref="I10:I21" si="7">SUM(C10:H10)</f>
        <v>94943</v>
      </c>
      <c r="J10" s="59">
        <f t="shared" si="0"/>
        <v>3.0660501564096352</v>
      </c>
      <c r="K10" s="59">
        <f t="shared" si="1"/>
        <v>1.3924143960060247</v>
      </c>
      <c r="L10" s="59">
        <f t="shared" si="2"/>
        <v>0.74781711131942319</v>
      </c>
      <c r="M10" s="59">
        <f t="shared" si="3"/>
        <v>0</v>
      </c>
      <c r="N10" s="59">
        <f t="shared" si="4"/>
        <v>0</v>
      </c>
      <c r="O10" s="59">
        <f t="shared" si="5"/>
        <v>94.793718336264917</v>
      </c>
      <c r="P10" s="171">
        <f t="shared" si="6"/>
        <v>100</v>
      </c>
      <c r="Q10" s="173">
        <f t="shared" ref="Q10:Q22" si="8">I10/$I$23*100</f>
        <v>1.1742969437704676</v>
      </c>
      <c r="R10" s="154" t="s">
        <v>101</v>
      </c>
      <c r="S10" s="95"/>
      <c r="U10" s="73">
        <v>0.1</v>
      </c>
    </row>
    <row r="11" spans="1:22" s="73" customFormat="1" ht="24.95" customHeight="1" x14ac:dyDescent="0.25">
      <c r="A11" s="61" t="s">
        <v>17</v>
      </c>
      <c r="B11" s="177">
        <f>'4'!B11</f>
        <v>5</v>
      </c>
      <c r="C11" s="77">
        <v>30979</v>
      </c>
      <c r="D11" s="77">
        <v>6578</v>
      </c>
      <c r="E11" s="77">
        <v>7049</v>
      </c>
      <c r="F11" s="77">
        <v>0</v>
      </c>
      <c r="G11" s="77">
        <v>12</v>
      </c>
      <c r="H11" s="77">
        <v>0</v>
      </c>
      <c r="I11" s="77">
        <f t="shared" si="7"/>
        <v>44618</v>
      </c>
      <c r="J11" s="59">
        <f t="shared" si="0"/>
        <v>69.431619525751941</v>
      </c>
      <c r="K11" s="59">
        <f t="shared" si="1"/>
        <v>14.742928862790802</v>
      </c>
      <c r="L11" s="59">
        <f t="shared" si="2"/>
        <v>15.798556636335112</v>
      </c>
      <c r="M11" s="59">
        <f t="shared" si="3"/>
        <v>0</v>
      </c>
      <c r="N11" s="59">
        <f t="shared" si="4"/>
        <v>2.6894975122148015E-2</v>
      </c>
      <c r="O11" s="59">
        <f t="shared" si="5"/>
        <v>0</v>
      </c>
      <c r="P11" s="171">
        <f t="shared" si="6"/>
        <v>100</v>
      </c>
      <c r="Q11" s="173">
        <f t="shared" si="8"/>
        <v>0.55185512399177106</v>
      </c>
      <c r="R11" s="154" t="s">
        <v>102</v>
      </c>
      <c r="S11" s="95"/>
      <c r="U11" s="73">
        <v>0.6</v>
      </c>
    </row>
    <row r="12" spans="1:22" s="73" customFormat="1" ht="24.95" customHeight="1" x14ac:dyDescent="0.25">
      <c r="A12" s="61" t="s">
        <v>18</v>
      </c>
      <c r="B12" s="177">
        <f>'4'!B12</f>
        <v>10</v>
      </c>
      <c r="C12" s="77">
        <v>85280</v>
      </c>
      <c r="D12" s="77">
        <v>1500</v>
      </c>
      <c r="E12" s="77">
        <v>9158</v>
      </c>
      <c r="F12" s="77">
        <v>0</v>
      </c>
      <c r="G12" s="77">
        <v>0</v>
      </c>
      <c r="H12" s="77">
        <v>450753</v>
      </c>
      <c r="I12" s="77">
        <f t="shared" si="7"/>
        <v>546691</v>
      </c>
      <c r="J12" s="59">
        <f t="shared" si="0"/>
        <v>15.599305640663555</v>
      </c>
      <c r="K12" s="59">
        <f t="shared" si="1"/>
        <v>0.2743780307339978</v>
      </c>
      <c r="L12" s="59">
        <f t="shared" si="2"/>
        <v>1.6751693369746345</v>
      </c>
      <c r="M12" s="59">
        <f t="shared" si="3"/>
        <v>0</v>
      </c>
      <c r="N12" s="59">
        <f t="shared" si="4"/>
        <v>0</v>
      </c>
      <c r="O12" s="59">
        <f t="shared" si="5"/>
        <v>82.451146991627809</v>
      </c>
      <c r="P12" s="171">
        <f t="shared" si="6"/>
        <v>100</v>
      </c>
      <c r="Q12" s="173">
        <f t="shared" si="8"/>
        <v>6.7617156661030364</v>
      </c>
      <c r="R12" s="154" t="s">
        <v>103</v>
      </c>
      <c r="S12" s="95"/>
      <c r="U12" s="73">
        <v>0.9</v>
      </c>
    </row>
    <row r="13" spans="1:22" s="73" customFormat="1" ht="24.95" customHeight="1" x14ac:dyDescent="0.25">
      <c r="A13" s="61" t="s">
        <v>19</v>
      </c>
      <c r="B13" s="177">
        <f>'4'!B13</f>
        <v>6</v>
      </c>
      <c r="C13" s="77">
        <v>28062</v>
      </c>
      <c r="D13" s="77">
        <v>1044</v>
      </c>
      <c r="E13" s="77">
        <v>32469</v>
      </c>
      <c r="F13" s="77">
        <v>1066</v>
      </c>
      <c r="G13" s="77">
        <v>65</v>
      </c>
      <c r="H13" s="77">
        <v>1400000</v>
      </c>
      <c r="I13" s="77">
        <f t="shared" si="7"/>
        <v>1462706</v>
      </c>
      <c r="J13" s="59">
        <f t="shared" si="0"/>
        <v>1.9184990011663314</v>
      </c>
      <c r="K13" s="59">
        <f t="shared" si="1"/>
        <v>7.1374561942044404E-2</v>
      </c>
      <c r="L13" s="59">
        <f t="shared" si="2"/>
        <v>2.2197898962607661</v>
      </c>
      <c r="M13" s="59">
        <f t="shared" si="3"/>
        <v>7.2878623592164113E-2</v>
      </c>
      <c r="N13" s="59">
        <f t="shared" si="4"/>
        <v>4.4438185117173243E-3</v>
      </c>
      <c r="O13" s="59">
        <f t="shared" si="5"/>
        <v>95.713014098526969</v>
      </c>
      <c r="P13" s="171">
        <f t="shared" si="6"/>
        <v>99.999999999999986</v>
      </c>
      <c r="Q13" s="173">
        <f t="shared" si="8"/>
        <v>18.091393630227877</v>
      </c>
      <c r="R13" s="154" t="s">
        <v>104</v>
      </c>
      <c r="S13" s="95"/>
      <c r="U13" s="73">
        <v>0.5</v>
      </c>
    </row>
    <row r="14" spans="1:22" s="73" customFormat="1" ht="24.95" customHeight="1" x14ac:dyDescent="0.25">
      <c r="A14" s="61" t="s">
        <v>194</v>
      </c>
      <c r="B14" s="177">
        <f>'4'!B14</f>
        <v>2</v>
      </c>
      <c r="C14" s="77">
        <v>71003</v>
      </c>
      <c r="D14" s="77">
        <v>31404</v>
      </c>
      <c r="E14" s="77">
        <v>11562</v>
      </c>
      <c r="F14" s="77">
        <v>5258</v>
      </c>
      <c r="G14" s="65">
        <v>993</v>
      </c>
      <c r="H14" s="170">
        <v>617600</v>
      </c>
      <c r="I14" s="77">
        <f t="shared" si="7"/>
        <v>737820</v>
      </c>
      <c r="J14" s="59">
        <f>C14/I14*100</f>
        <v>9.623349868531621</v>
      </c>
      <c r="K14" s="59">
        <f>D14/I14*100</f>
        <v>4.2563226803285357</v>
      </c>
      <c r="L14" s="59">
        <f>E14/I14*100</f>
        <v>1.5670488737090347</v>
      </c>
      <c r="M14" s="59">
        <f>F14/I14*100</f>
        <v>0.71263993928058333</v>
      </c>
      <c r="N14" s="59">
        <f>G14/I14*100</f>
        <v>0.13458567130194357</v>
      </c>
      <c r="O14" s="59">
        <f>H14/I14*100</f>
        <v>83.70605296684829</v>
      </c>
      <c r="P14" s="59">
        <f t="shared" si="6"/>
        <v>100.00000000000001</v>
      </c>
      <c r="Q14" s="173">
        <f t="shared" si="8"/>
        <v>9.1256835264603637</v>
      </c>
      <c r="R14" s="154" t="s">
        <v>105</v>
      </c>
      <c r="S14" s="95"/>
      <c r="U14" s="73">
        <v>0.6</v>
      </c>
    </row>
    <row r="15" spans="1:22" s="73" customFormat="1" ht="24.95" customHeight="1" x14ac:dyDescent="0.25">
      <c r="A15" s="61" t="s">
        <v>21</v>
      </c>
      <c r="B15" s="177">
        <f>'4'!B15</f>
        <v>3</v>
      </c>
      <c r="C15" s="77">
        <v>6586</v>
      </c>
      <c r="D15" s="77">
        <v>3964</v>
      </c>
      <c r="E15" s="77">
        <v>5723</v>
      </c>
      <c r="F15" s="77">
        <v>67</v>
      </c>
      <c r="G15" s="77">
        <v>0</v>
      </c>
      <c r="H15" s="77">
        <v>0</v>
      </c>
      <c r="I15" s="77">
        <f t="shared" si="7"/>
        <v>16340</v>
      </c>
      <c r="J15" s="59">
        <f t="shared" ref="J15:J22" si="9">C15/I15*100</f>
        <v>40.305997552019583</v>
      </c>
      <c r="K15" s="59">
        <f t="shared" ref="K15:K22" si="10">D15/I15*100</f>
        <v>24.259485924112607</v>
      </c>
      <c r="L15" s="59">
        <f t="shared" ref="L15:L22" si="11">E15/I15*100</f>
        <v>35.024479804161565</v>
      </c>
      <c r="M15" s="59">
        <f t="shared" ref="M15:M22" si="12">F15/I15*100</f>
        <v>0.41003671970624234</v>
      </c>
      <c r="N15" s="59">
        <f t="shared" ref="N15:N22" si="13">G15/I15*100</f>
        <v>0</v>
      </c>
      <c r="O15" s="59">
        <f t="shared" ref="O15:O22" si="14">H15/I15*100</f>
        <v>0</v>
      </c>
      <c r="P15" s="171">
        <f t="shared" si="6"/>
        <v>99.999999999999986</v>
      </c>
      <c r="Q15" s="173">
        <f t="shared" si="8"/>
        <v>0.20210033452923792</v>
      </c>
      <c r="R15" s="154" t="s">
        <v>106</v>
      </c>
      <c r="S15" s="95"/>
      <c r="U15" s="73">
        <v>0.4</v>
      </c>
    </row>
    <row r="16" spans="1:22" s="73" customFormat="1" ht="24.95" customHeight="1" x14ac:dyDescent="0.25">
      <c r="A16" s="61" t="s">
        <v>22</v>
      </c>
      <c r="B16" s="177">
        <f>'4'!B16</f>
        <v>2</v>
      </c>
      <c r="C16" s="77">
        <v>3120</v>
      </c>
      <c r="D16" s="77">
        <v>1872</v>
      </c>
      <c r="E16" s="77">
        <v>312</v>
      </c>
      <c r="F16" s="77">
        <v>0</v>
      </c>
      <c r="G16" s="77">
        <v>0</v>
      </c>
      <c r="H16" s="77">
        <v>250000</v>
      </c>
      <c r="I16" s="77">
        <f t="shared" si="7"/>
        <v>255304</v>
      </c>
      <c r="J16" s="59">
        <f t="shared" si="9"/>
        <v>1.2220725096355718</v>
      </c>
      <c r="K16" s="59">
        <f t="shared" si="10"/>
        <v>0.73324350578134301</v>
      </c>
      <c r="L16" s="59">
        <f t="shared" si="11"/>
        <v>0.12220725096355717</v>
      </c>
      <c r="M16" s="59">
        <f t="shared" si="12"/>
        <v>0</v>
      </c>
      <c r="N16" s="59">
        <f t="shared" si="13"/>
        <v>0</v>
      </c>
      <c r="O16" s="59">
        <f t="shared" si="14"/>
        <v>97.922476733619519</v>
      </c>
      <c r="P16" s="171">
        <f t="shared" si="6"/>
        <v>99.999999999999986</v>
      </c>
      <c r="Q16" s="173">
        <f t="shared" si="8"/>
        <v>3.1577125952663749</v>
      </c>
      <c r="R16" s="154" t="s">
        <v>107</v>
      </c>
      <c r="S16" s="95"/>
      <c r="U16" s="73">
        <v>0.1</v>
      </c>
    </row>
    <row r="17" spans="1:26" s="73" customFormat="1" ht="24.95" customHeight="1" x14ac:dyDescent="0.25">
      <c r="A17" s="61" t="s">
        <v>23</v>
      </c>
      <c r="B17" s="177">
        <f>'4'!B17</f>
        <v>3</v>
      </c>
      <c r="C17" s="77">
        <v>80935</v>
      </c>
      <c r="D17" s="77">
        <v>9229</v>
      </c>
      <c r="E17" s="77">
        <v>23716</v>
      </c>
      <c r="F17" s="77">
        <v>8620</v>
      </c>
      <c r="G17" s="77">
        <v>1300</v>
      </c>
      <c r="H17" s="77">
        <v>0</v>
      </c>
      <c r="I17" s="77">
        <f>SUM(C17:H17)</f>
        <v>123800</v>
      </c>
      <c r="J17" s="59">
        <f t="shared" si="9"/>
        <v>65.375605815831989</v>
      </c>
      <c r="K17" s="59">
        <f t="shared" si="10"/>
        <v>7.4547657512116308</v>
      </c>
      <c r="L17" s="59">
        <f t="shared" si="11"/>
        <v>19.156704361873992</v>
      </c>
      <c r="M17" s="59">
        <f t="shared" si="12"/>
        <v>6.9628432956381259</v>
      </c>
      <c r="N17" s="59">
        <f t="shared" si="13"/>
        <v>1.0500807754442649</v>
      </c>
      <c r="O17" s="59">
        <f t="shared" si="14"/>
        <v>0</v>
      </c>
      <c r="P17" s="171">
        <f t="shared" si="6"/>
        <v>100</v>
      </c>
      <c r="Q17" s="173">
        <f t="shared" si="8"/>
        <v>1.5312130608763561</v>
      </c>
      <c r="R17" s="154" t="s">
        <v>108</v>
      </c>
      <c r="S17" s="95"/>
      <c r="U17" s="73">
        <v>0.4</v>
      </c>
    </row>
    <row r="18" spans="1:26" s="73" customFormat="1" ht="24.95" customHeight="1" x14ac:dyDescent="0.25">
      <c r="A18" s="61" t="s">
        <v>85</v>
      </c>
      <c r="B18" s="177">
        <f>'4'!B18</f>
        <v>5</v>
      </c>
      <c r="C18" s="77">
        <v>16555</v>
      </c>
      <c r="D18" s="77">
        <v>7915</v>
      </c>
      <c r="E18" s="77">
        <v>5301</v>
      </c>
      <c r="F18" s="77">
        <v>3914</v>
      </c>
      <c r="G18" s="77">
        <v>1825</v>
      </c>
      <c r="H18" s="77">
        <v>0</v>
      </c>
      <c r="I18" s="77">
        <f t="shared" si="7"/>
        <v>35510</v>
      </c>
      <c r="J18" s="59">
        <f t="shared" si="9"/>
        <v>46.62067023373698</v>
      </c>
      <c r="K18" s="59">
        <f t="shared" si="10"/>
        <v>22.289495916643197</v>
      </c>
      <c r="L18" s="59">
        <f t="shared" si="11"/>
        <v>14.92818924246691</v>
      </c>
      <c r="M18" s="59">
        <f t="shared" si="12"/>
        <v>11.022247254294564</v>
      </c>
      <c r="N18" s="59">
        <f t="shared" si="13"/>
        <v>5.1393973528583503</v>
      </c>
      <c r="O18" s="59">
        <f t="shared" si="14"/>
        <v>0</v>
      </c>
      <c r="P18" s="171">
        <f t="shared" si="6"/>
        <v>100.00000000000001</v>
      </c>
      <c r="Q18" s="173">
        <f t="shared" si="8"/>
        <v>0.43920335857608567</v>
      </c>
      <c r="R18" s="154" t="s">
        <v>109</v>
      </c>
      <c r="S18" s="95"/>
      <c r="U18" s="73">
        <v>0.2</v>
      </c>
    </row>
    <row r="19" spans="1:26" s="73" customFormat="1" ht="24.95" customHeight="1" x14ac:dyDescent="0.25">
      <c r="A19" s="61" t="s">
        <v>25</v>
      </c>
      <c r="B19" s="177">
        <f>'4'!B19</f>
        <v>4</v>
      </c>
      <c r="C19" s="77">
        <v>10704</v>
      </c>
      <c r="D19" s="77">
        <v>16612</v>
      </c>
      <c r="E19" s="77">
        <v>4315</v>
      </c>
      <c r="F19" s="77">
        <v>654</v>
      </c>
      <c r="G19" s="77">
        <v>428</v>
      </c>
      <c r="H19" s="77">
        <v>0</v>
      </c>
      <c r="I19" s="77">
        <f t="shared" si="7"/>
        <v>32713</v>
      </c>
      <c r="J19" s="59">
        <f t="shared" si="9"/>
        <v>32.720936630697281</v>
      </c>
      <c r="K19" s="59">
        <f t="shared" si="10"/>
        <v>50.781035062513368</v>
      </c>
      <c r="L19" s="59">
        <f t="shared" si="11"/>
        <v>13.190474734814906</v>
      </c>
      <c r="M19" s="59">
        <f t="shared" si="12"/>
        <v>1.9992052089383423</v>
      </c>
      <c r="N19" s="59">
        <f t="shared" si="13"/>
        <v>1.3083483630361019</v>
      </c>
      <c r="O19" s="59">
        <f t="shared" si="14"/>
        <v>0</v>
      </c>
      <c r="P19" s="171">
        <f t="shared" si="6"/>
        <v>100.00000000000001</v>
      </c>
      <c r="Q19" s="173">
        <f t="shared" si="8"/>
        <v>0.40460882762882255</v>
      </c>
      <c r="R19" s="154" t="s">
        <v>110</v>
      </c>
      <c r="S19" s="95"/>
      <c r="U19" s="73">
        <v>0.4</v>
      </c>
    </row>
    <row r="20" spans="1:26" s="73" customFormat="1" ht="24.95" customHeight="1" x14ac:dyDescent="0.25">
      <c r="A20" s="61" t="s">
        <v>26</v>
      </c>
      <c r="B20" s="177">
        <f>'4'!B20</f>
        <v>6</v>
      </c>
      <c r="C20" s="77">
        <v>7420</v>
      </c>
      <c r="D20" s="77">
        <v>2380</v>
      </c>
      <c r="E20" s="77">
        <v>21060</v>
      </c>
      <c r="F20" s="77">
        <v>4000</v>
      </c>
      <c r="G20" s="77">
        <v>460</v>
      </c>
      <c r="H20" s="77">
        <v>180000</v>
      </c>
      <c r="I20" s="77">
        <f t="shared" si="7"/>
        <v>215320</v>
      </c>
      <c r="J20" s="59">
        <f t="shared" si="9"/>
        <v>3.4460338101430428</v>
      </c>
      <c r="K20" s="59">
        <f t="shared" si="10"/>
        <v>1.1053315994798438</v>
      </c>
      <c r="L20" s="59">
        <f t="shared" si="11"/>
        <v>9.7807913802712232</v>
      </c>
      <c r="M20" s="59">
        <f t="shared" si="12"/>
        <v>1.8577001671930149</v>
      </c>
      <c r="N20" s="59">
        <f t="shared" si="13"/>
        <v>0.21363551922719673</v>
      </c>
      <c r="O20" s="59">
        <f t="shared" si="14"/>
        <v>83.596507523685688</v>
      </c>
      <c r="P20" s="171">
        <f t="shared" si="6"/>
        <v>100.00000000000001</v>
      </c>
      <c r="Q20" s="173">
        <f t="shared" si="8"/>
        <v>2.6631728293044992</v>
      </c>
      <c r="R20" s="154" t="s">
        <v>111</v>
      </c>
      <c r="S20" s="95"/>
      <c r="U20" s="58">
        <v>0.1</v>
      </c>
      <c r="V20" s="75"/>
      <c r="W20" s="75"/>
      <c r="X20" s="75"/>
      <c r="Y20" s="75"/>
      <c r="Z20" s="75"/>
    </row>
    <row r="21" spans="1:26" s="73" customFormat="1" ht="24.95" customHeight="1" x14ac:dyDescent="0.25">
      <c r="A21" s="213" t="s">
        <v>27</v>
      </c>
      <c r="B21" s="177">
        <f>'4'!B21</f>
        <v>2</v>
      </c>
      <c r="C21" s="77">
        <v>13020</v>
      </c>
      <c r="D21" s="77">
        <v>1240</v>
      </c>
      <c r="E21" s="77">
        <v>19970</v>
      </c>
      <c r="F21" s="77">
        <v>4244</v>
      </c>
      <c r="G21" s="77">
        <v>365</v>
      </c>
      <c r="H21" s="77">
        <v>0</v>
      </c>
      <c r="I21" s="77">
        <f t="shared" si="7"/>
        <v>38839</v>
      </c>
      <c r="J21" s="59">
        <f t="shared" si="9"/>
        <v>33.523005226705116</v>
      </c>
      <c r="K21" s="59">
        <f t="shared" si="10"/>
        <v>3.1926671644481064</v>
      </c>
      <c r="L21" s="59">
        <f t="shared" si="11"/>
        <v>51.417389737119898</v>
      </c>
      <c r="M21" s="59">
        <f t="shared" si="12"/>
        <v>10.927160843482067</v>
      </c>
      <c r="N21" s="59">
        <f t="shared" si="13"/>
        <v>0.93977702824480547</v>
      </c>
      <c r="O21" s="59">
        <f t="shared" si="14"/>
        <v>0</v>
      </c>
      <c r="P21" s="171">
        <f t="shared" si="6"/>
        <v>99.999999999999986</v>
      </c>
      <c r="Q21" s="173">
        <f t="shared" si="8"/>
        <v>0.48037790041499834</v>
      </c>
      <c r="R21" s="214" t="s">
        <v>112</v>
      </c>
      <c r="S21" s="95"/>
      <c r="U21" s="73">
        <v>0.3</v>
      </c>
    </row>
    <row r="22" spans="1:26" s="73" customFormat="1" ht="24.95" customHeight="1" x14ac:dyDescent="0.25">
      <c r="A22" s="224" t="s">
        <v>28</v>
      </c>
      <c r="B22" s="177">
        <f>'4'!B22</f>
        <v>1</v>
      </c>
      <c r="C22" s="77">
        <v>884</v>
      </c>
      <c r="D22" s="215">
        <v>27</v>
      </c>
      <c r="E22" s="215">
        <v>2031</v>
      </c>
      <c r="F22" s="215">
        <v>276</v>
      </c>
      <c r="G22" s="77">
        <v>0</v>
      </c>
      <c r="H22" s="77">
        <v>0</v>
      </c>
      <c r="I22" s="77">
        <f>SUM(C22:H22)</f>
        <v>3218</v>
      </c>
      <c r="J22" s="59">
        <f t="shared" si="9"/>
        <v>27.470478558110628</v>
      </c>
      <c r="K22" s="59">
        <f t="shared" si="10"/>
        <v>0.83903045369794893</v>
      </c>
      <c r="L22" s="59">
        <f t="shared" si="11"/>
        <v>63.113735239279059</v>
      </c>
      <c r="M22" s="59">
        <f t="shared" si="12"/>
        <v>8.5767557489123689</v>
      </c>
      <c r="N22" s="59">
        <f t="shared" si="13"/>
        <v>0</v>
      </c>
      <c r="O22" s="59">
        <f t="shared" si="14"/>
        <v>0</v>
      </c>
      <c r="P22" s="171">
        <f t="shared" si="6"/>
        <v>100</v>
      </c>
      <c r="Q22" s="173">
        <f t="shared" si="8"/>
        <v>3.9801644829564733E-2</v>
      </c>
      <c r="R22" s="221" t="s">
        <v>113</v>
      </c>
      <c r="S22" s="95"/>
      <c r="U22" s="73">
        <f>SUM(U8:U21)</f>
        <v>5</v>
      </c>
    </row>
    <row r="23" spans="1:26" ht="24.95" customHeight="1" thickBot="1" x14ac:dyDescent="0.3">
      <c r="A23" s="30" t="s">
        <v>49</v>
      </c>
      <c r="B23" s="178">
        <f>SUM(B8:B22)</f>
        <v>65</v>
      </c>
      <c r="C23" s="48">
        <f>SUM(C8:C22)</f>
        <v>474705</v>
      </c>
      <c r="D23" s="48">
        <f t="shared" ref="D23:H23" si="15">SUM(D8:D22)</f>
        <v>94443</v>
      </c>
      <c r="E23" s="48">
        <f t="shared" si="15"/>
        <v>229097</v>
      </c>
      <c r="F23" s="48">
        <f t="shared" si="15"/>
        <v>30098</v>
      </c>
      <c r="G23" s="48">
        <f>SUM(G8:G22)</f>
        <v>5456</v>
      </c>
      <c r="H23" s="48">
        <f t="shared" si="15"/>
        <v>7251294</v>
      </c>
      <c r="I23" s="48">
        <f>SUM(C23:H23)</f>
        <v>8085093</v>
      </c>
      <c r="J23" s="53">
        <f t="shared" ref="J23:O23" si="16">C23/$I$23*100</f>
        <v>5.871361034437081</v>
      </c>
      <c r="K23" s="53">
        <f t="shared" si="16"/>
        <v>1.1681127230076389</v>
      </c>
      <c r="L23" s="53">
        <f t="shared" si="16"/>
        <v>2.8335728482034779</v>
      </c>
      <c r="M23" s="53">
        <f t="shared" si="16"/>
        <v>0.37226535303922909</v>
      </c>
      <c r="N23" s="53">
        <f t="shared" si="16"/>
        <v>6.7482216963985459E-2</v>
      </c>
      <c r="O23" s="53">
        <f t="shared" si="16"/>
        <v>89.687205824348595</v>
      </c>
      <c r="P23" s="34">
        <f>SUM(J23:O23)</f>
        <v>100</v>
      </c>
      <c r="Q23" s="174">
        <f>SUM(Q8:Q22)</f>
        <v>99.999999999999986</v>
      </c>
      <c r="R23" s="155" t="s">
        <v>93</v>
      </c>
      <c r="S23" s="137"/>
    </row>
    <row r="24" spans="1:26" ht="37.5" customHeight="1" thickTop="1" x14ac:dyDescent="0.25">
      <c r="A24" s="375" t="s">
        <v>79</v>
      </c>
      <c r="B24" s="376"/>
      <c r="C24" s="376"/>
      <c r="D24" s="376"/>
      <c r="E24" s="376"/>
      <c r="F24" s="376"/>
      <c r="G24" s="376"/>
      <c r="H24" s="376"/>
      <c r="I24" s="376"/>
      <c r="J24" s="386" t="s">
        <v>121</v>
      </c>
      <c r="K24" s="386"/>
      <c r="L24" s="386"/>
      <c r="M24" s="386"/>
      <c r="N24" s="386"/>
      <c r="O24" s="386"/>
      <c r="P24" s="386"/>
      <c r="Q24" s="386"/>
      <c r="R24" s="386"/>
      <c r="S24" s="140"/>
      <c r="T24" s="140"/>
      <c r="U24" s="140"/>
      <c r="V24" s="140"/>
    </row>
    <row r="25" spans="1:26" ht="30" customHeight="1" x14ac:dyDescent="0.25">
      <c r="A25" s="318" t="s">
        <v>235</v>
      </c>
      <c r="B25" s="318"/>
      <c r="C25" s="318"/>
      <c r="D25" s="318"/>
      <c r="E25" s="318"/>
      <c r="F25" s="318"/>
      <c r="G25" s="318"/>
      <c r="H25" s="318"/>
      <c r="I25" s="318"/>
      <c r="J25" s="336" t="s">
        <v>239</v>
      </c>
      <c r="K25" s="336"/>
      <c r="L25" s="336"/>
      <c r="M25" s="336"/>
      <c r="N25" s="336"/>
      <c r="O25" s="336"/>
      <c r="P25" s="336"/>
      <c r="Q25" s="336"/>
      <c r="R25" s="336"/>
      <c r="S25" s="165"/>
      <c r="T25" s="165"/>
      <c r="U25" s="165"/>
      <c r="V25" s="165"/>
    </row>
    <row r="26" spans="1:26" ht="24.95" customHeight="1" x14ac:dyDescent="0.25">
      <c r="A26" s="301" t="s">
        <v>84</v>
      </c>
      <c r="B26" s="301"/>
      <c r="C26" s="301"/>
      <c r="D26" s="301"/>
      <c r="E26" s="301"/>
      <c r="F26" s="301"/>
      <c r="G26" s="301"/>
      <c r="H26" s="301"/>
      <c r="I26" s="301"/>
      <c r="J26" s="309" t="s">
        <v>210</v>
      </c>
      <c r="K26" s="309"/>
      <c r="L26" s="309"/>
      <c r="M26" s="309"/>
      <c r="N26" s="309"/>
      <c r="O26" s="309"/>
      <c r="P26" s="309"/>
      <c r="Q26" s="309"/>
      <c r="R26" s="309"/>
      <c r="S26" s="142"/>
      <c r="T26" s="142"/>
      <c r="U26" s="142"/>
      <c r="V26" s="142"/>
      <c r="W26" s="142"/>
      <c r="X26" s="142"/>
      <c r="Y26" s="142"/>
      <c r="Z26" s="142"/>
    </row>
    <row r="27" spans="1:26" ht="15" customHeight="1" x14ac:dyDescent="0.25">
      <c r="A27" s="99"/>
      <c r="B27" s="99"/>
      <c r="C27" s="99"/>
      <c r="D27" s="99"/>
      <c r="E27" s="99"/>
      <c r="F27" s="99"/>
      <c r="G27" s="99"/>
      <c r="H27" s="99"/>
      <c r="I27" s="99"/>
      <c r="J27" s="99"/>
      <c r="K27" s="99"/>
      <c r="L27" s="99"/>
      <c r="M27" s="99"/>
      <c r="N27" s="99"/>
      <c r="O27" s="99"/>
      <c r="R27" s="17"/>
    </row>
    <row r="28" spans="1:26" ht="15" customHeight="1" x14ac:dyDescent="0.25">
      <c r="A28" s="277"/>
      <c r="B28" s="277"/>
      <c r="C28" s="277"/>
      <c r="D28" s="277"/>
      <c r="E28" s="277"/>
      <c r="F28" s="277"/>
      <c r="G28" s="277"/>
      <c r="H28" s="277"/>
      <c r="I28" s="277"/>
      <c r="J28" s="277"/>
      <c r="K28" s="277"/>
      <c r="L28" s="277"/>
      <c r="M28" s="277"/>
      <c r="N28" s="277"/>
      <c r="O28" s="277"/>
      <c r="R28" s="17"/>
    </row>
    <row r="29" spans="1:26" ht="15" customHeight="1" x14ac:dyDescent="0.25">
      <c r="A29" s="277"/>
      <c r="B29" s="277"/>
      <c r="C29" s="277"/>
      <c r="D29" s="277"/>
      <c r="E29" s="277"/>
      <c r="F29" s="277"/>
      <c r="G29" s="277"/>
      <c r="H29" s="277"/>
      <c r="I29" s="277"/>
      <c r="J29" s="277"/>
      <c r="K29" s="277"/>
      <c r="L29" s="277"/>
      <c r="M29" s="277"/>
      <c r="N29" s="277"/>
      <c r="O29" s="277"/>
      <c r="R29" s="17"/>
    </row>
    <row r="30" spans="1:26" ht="15" customHeight="1" x14ac:dyDescent="0.25">
      <c r="A30" s="277"/>
      <c r="B30" s="277"/>
      <c r="C30" s="277"/>
      <c r="D30" s="277"/>
      <c r="E30" s="277"/>
      <c r="F30" s="277"/>
      <c r="G30" s="277"/>
      <c r="H30" s="277"/>
      <c r="I30" s="277"/>
      <c r="J30" s="277"/>
      <c r="K30" s="277"/>
      <c r="L30" s="277"/>
      <c r="M30" s="277"/>
      <c r="N30" s="277"/>
      <c r="O30" s="277"/>
      <c r="R30" s="17"/>
    </row>
    <row r="31" spans="1:26" s="26" customFormat="1" ht="15" customHeight="1" x14ac:dyDescent="0.25">
      <c r="A31" s="269"/>
      <c r="B31" s="98"/>
      <c r="C31" s="98"/>
      <c r="D31" s="269"/>
      <c r="E31" s="269"/>
      <c r="F31" s="269"/>
      <c r="G31" s="269"/>
      <c r="H31" s="269"/>
      <c r="I31" s="269"/>
      <c r="J31" s="269"/>
      <c r="K31" s="269"/>
      <c r="L31" s="269"/>
      <c r="M31" s="269"/>
      <c r="N31" s="271"/>
      <c r="O31" s="271"/>
      <c r="P31" s="271"/>
      <c r="Q31" s="271"/>
      <c r="R31" s="271"/>
    </row>
    <row r="32" spans="1:26" ht="18.600000000000001" customHeight="1" x14ac:dyDescent="0.25">
      <c r="A32" s="283">
        <v>20</v>
      </c>
      <c r="B32" s="284"/>
      <c r="C32" s="326" t="s">
        <v>155</v>
      </c>
      <c r="D32" s="326"/>
      <c r="E32" s="326"/>
      <c r="F32" s="326"/>
      <c r="G32" s="326"/>
      <c r="H32" s="326"/>
      <c r="I32" s="326"/>
      <c r="J32" s="373" t="s">
        <v>156</v>
      </c>
      <c r="K32" s="373"/>
      <c r="L32" s="373"/>
      <c r="M32" s="373"/>
      <c r="N32" s="373"/>
      <c r="O32" s="5"/>
      <c r="P32" s="5"/>
      <c r="Q32" s="5"/>
      <c r="R32" s="285">
        <v>21</v>
      </c>
    </row>
    <row r="33" spans="1:18" x14ac:dyDescent="0.25">
      <c r="R33" s="134"/>
    </row>
    <row r="34" spans="1:18" x14ac:dyDescent="0.25">
      <c r="A34" s="319"/>
      <c r="B34" s="319"/>
      <c r="C34" s="319"/>
      <c r="D34" s="319"/>
      <c r="E34" s="319"/>
      <c r="F34" s="319"/>
      <c r="G34" s="319"/>
      <c r="H34" s="319"/>
      <c r="I34" s="319"/>
      <c r="R34" s="134"/>
    </row>
  </sheetData>
  <mergeCells count="25">
    <mergeCell ref="C32:I32"/>
    <mergeCell ref="A26:I26"/>
    <mergeCell ref="J26:R26"/>
    <mergeCell ref="Q4:Q5"/>
    <mergeCell ref="C5:I5"/>
    <mergeCell ref="J5:P5"/>
    <mergeCell ref="J24:R24"/>
    <mergeCell ref="Q6:Q7"/>
    <mergeCell ref="J25:R25"/>
    <mergeCell ref="A25:I25"/>
    <mergeCell ref="J32:N32"/>
    <mergeCell ref="A34:I34"/>
    <mergeCell ref="A1:I1"/>
    <mergeCell ref="R4:R7"/>
    <mergeCell ref="Q3:R3"/>
    <mergeCell ref="J1:R1"/>
    <mergeCell ref="A2:I2"/>
    <mergeCell ref="J2:R2"/>
    <mergeCell ref="A24:I24"/>
    <mergeCell ref="J4:P4"/>
    <mergeCell ref="A3:K3"/>
    <mergeCell ref="C4:I4"/>
    <mergeCell ref="B4:B5"/>
    <mergeCell ref="A4:A7"/>
    <mergeCell ref="B6:B7"/>
  </mergeCells>
  <printOptions horizontalCentered="1"/>
  <pageMargins left="0.4" right="0.4" top="0.6" bottom="0.4" header="0" footer="0"/>
  <pageSetup paperSize="9" scale="95" orientation="portrait" r:id="rId1"/>
  <headerFooter alignWithMargins="0"/>
  <colBreaks count="1" manualBreakCount="1">
    <brk id="9" max="30"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theme="3" tint="0.39997558519241921"/>
  </sheetPr>
  <dimension ref="A1:P30"/>
  <sheetViews>
    <sheetView rightToLeft="1" view="pageBreakPreview" zoomScaleSheetLayoutView="100" workbookViewId="0">
      <selection activeCell="T1" sqref="O1:T1048576"/>
    </sheetView>
  </sheetViews>
  <sheetFormatPr defaultColWidth="9.140625" defaultRowHeight="15" x14ac:dyDescent="0.25"/>
  <cols>
    <col min="1" max="1" width="11.85546875" style="1" customWidth="1"/>
    <col min="2" max="2" width="15" style="6" customWidth="1"/>
    <col min="3" max="3" width="11.5703125" style="6" customWidth="1"/>
    <col min="4" max="5" width="11.42578125" style="1" customWidth="1"/>
    <col min="6" max="6" width="11.5703125" style="1" customWidth="1"/>
    <col min="7" max="7" width="9.5703125" style="1" customWidth="1"/>
    <col min="8" max="8" width="14.85546875" style="1" customWidth="1"/>
    <col min="9" max="9" width="11.85546875" style="1" customWidth="1"/>
    <col min="10" max="10" width="13.5703125" style="1" customWidth="1"/>
    <col min="11" max="11" width="12.5703125" style="1" customWidth="1"/>
    <col min="12" max="12" width="9" style="1" customWidth="1"/>
    <col min="13" max="13" width="15.5703125" style="1" customWidth="1"/>
    <col min="14" max="16384" width="9.140625" style="1"/>
  </cols>
  <sheetData>
    <row r="1" spans="1:14" ht="33.75" customHeight="1" x14ac:dyDescent="0.25">
      <c r="A1" s="298" t="s">
        <v>247</v>
      </c>
      <c r="B1" s="298"/>
      <c r="C1" s="298"/>
      <c r="D1" s="298"/>
      <c r="E1" s="298"/>
      <c r="F1" s="298"/>
      <c r="G1" s="298"/>
      <c r="H1" s="298" t="s">
        <v>247</v>
      </c>
      <c r="I1" s="298"/>
      <c r="J1" s="298"/>
      <c r="K1" s="298"/>
      <c r="L1" s="298"/>
      <c r="M1" s="298"/>
      <c r="N1" s="114"/>
    </row>
    <row r="2" spans="1:14" ht="33.75" customHeight="1" x14ac:dyDescent="0.25">
      <c r="A2" s="374" t="s">
        <v>248</v>
      </c>
      <c r="B2" s="374"/>
      <c r="C2" s="374"/>
      <c r="D2" s="374"/>
      <c r="E2" s="374"/>
      <c r="F2" s="374"/>
      <c r="G2" s="374"/>
      <c r="H2" s="374" t="s">
        <v>248</v>
      </c>
      <c r="I2" s="393"/>
      <c r="J2" s="393"/>
      <c r="K2" s="393"/>
      <c r="L2" s="393"/>
      <c r="M2" s="393"/>
    </row>
    <row r="3" spans="1:14" ht="31.5" customHeight="1" thickBot="1" x14ac:dyDescent="0.3">
      <c r="A3" s="378" t="s">
        <v>191</v>
      </c>
      <c r="B3" s="312"/>
      <c r="C3" s="312"/>
      <c r="D3" s="27"/>
      <c r="E3" s="27"/>
      <c r="F3" s="27"/>
      <c r="G3" s="27"/>
      <c r="H3" s="27"/>
      <c r="I3" s="27"/>
      <c r="J3" s="138"/>
      <c r="K3" s="113"/>
      <c r="L3" s="333" t="s">
        <v>192</v>
      </c>
      <c r="M3" s="333"/>
      <c r="N3" s="113"/>
    </row>
    <row r="4" spans="1:14" ht="32.25" customHeight="1" thickTop="1" x14ac:dyDescent="0.25">
      <c r="A4" s="304" t="s">
        <v>3</v>
      </c>
      <c r="B4" s="391" t="s">
        <v>90</v>
      </c>
      <c r="C4" s="391" t="s">
        <v>43</v>
      </c>
      <c r="D4" s="377" t="s">
        <v>36</v>
      </c>
      <c r="E4" s="377"/>
      <c r="F4" s="377"/>
      <c r="G4" s="377"/>
      <c r="H4" s="391" t="s">
        <v>116</v>
      </c>
      <c r="I4" s="377" t="s">
        <v>37</v>
      </c>
      <c r="J4" s="377"/>
      <c r="K4" s="377"/>
      <c r="L4" s="377"/>
      <c r="M4" s="295" t="s">
        <v>94</v>
      </c>
    </row>
    <row r="5" spans="1:14" ht="32.25" customHeight="1" x14ac:dyDescent="0.25">
      <c r="A5" s="305"/>
      <c r="B5" s="392"/>
      <c r="C5" s="392"/>
      <c r="D5" s="385" t="s">
        <v>144</v>
      </c>
      <c r="E5" s="385"/>
      <c r="F5" s="385"/>
      <c r="G5" s="385"/>
      <c r="H5" s="392"/>
      <c r="I5" s="385" t="s">
        <v>145</v>
      </c>
      <c r="J5" s="385"/>
      <c r="K5" s="385"/>
      <c r="L5" s="385"/>
      <c r="M5" s="296"/>
    </row>
    <row r="6" spans="1:14" ht="32.25" customHeight="1" x14ac:dyDescent="0.25">
      <c r="A6" s="305"/>
      <c r="B6" s="381" t="s">
        <v>226</v>
      </c>
      <c r="C6" s="388" t="s">
        <v>230</v>
      </c>
      <c r="D6" s="236" t="s">
        <v>63</v>
      </c>
      <c r="E6" s="237" t="s">
        <v>38</v>
      </c>
      <c r="F6" s="237" t="s">
        <v>39</v>
      </c>
      <c r="G6" s="237" t="s">
        <v>0</v>
      </c>
      <c r="H6" s="388" t="s">
        <v>231</v>
      </c>
      <c r="I6" s="236" t="s">
        <v>63</v>
      </c>
      <c r="J6" s="237" t="s">
        <v>38</v>
      </c>
      <c r="K6" s="237" t="s">
        <v>39</v>
      </c>
      <c r="L6" s="237" t="s">
        <v>0</v>
      </c>
      <c r="M6" s="296"/>
    </row>
    <row r="7" spans="1:14" ht="30" customHeight="1" x14ac:dyDescent="0.25">
      <c r="A7" s="306"/>
      <c r="B7" s="382"/>
      <c r="C7" s="388"/>
      <c r="D7" s="159" t="s">
        <v>199</v>
      </c>
      <c r="E7" s="144" t="s">
        <v>201</v>
      </c>
      <c r="F7" s="238" t="s">
        <v>143</v>
      </c>
      <c r="G7" s="239" t="s">
        <v>93</v>
      </c>
      <c r="H7" s="388"/>
      <c r="I7" s="159" t="s">
        <v>198</v>
      </c>
      <c r="J7" s="144" t="s">
        <v>200</v>
      </c>
      <c r="K7" s="238" t="s">
        <v>143</v>
      </c>
      <c r="L7" s="239" t="s">
        <v>93</v>
      </c>
      <c r="M7" s="297"/>
    </row>
    <row r="8" spans="1:14" s="50" customFormat="1" ht="24.95" customHeight="1" x14ac:dyDescent="0.25">
      <c r="A8" s="55" t="s">
        <v>14</v>
      </c>
      <c r="B8" s="65">
        <f>'4'!B8</f>
        <v>8</v>
      </c>
      <c r="C8" s="65">
        <v>8</v>
      </c>
      <c r="D8" s="65">
        <v>8</v>
      </c>
      <c r="E8" s="65">
        <v>0</v>
      </c>
      <c r="F8" s="65">
        <v>0</v>
      </c>
      <c r="G8" s="65">
        <f>SUM(D8:F8)</f>
        <v>8</v>
      </c>
      <c r="H8" s="76">
        <f>C8/B8*100</f>
        <v>100</v>
      </c>
      <c r="I8" s="120">
        <f t="shared" ref="I8" si="0">D8/G8*100</f>
        <v>100</v>
      </c>
      <c r="J8" s="120">
        <f t="shared" ref="J8" si="1">E8/G8*100</f>
        <v>0</v>
      </c>
      <c r="K8" s="120">
        <f t="shared" ref="K8" si="2">F8/G8*100</f>
        <v>0</v>
      </c>
      <c r="L8" s="120">
        <f>SUM(I8:K8)</f>
        <v>100</v>
      </c>
      <c r="M8" s="153" t="s">
        <v>99</v>
      </c>
      <c r="N8" s="51"/>
    </row>
    <row r="9" spans="1:14" s="50" customFormat="1" ht="24.95" customHeight="1" x14ac:dyDescent="0.25">
      <c r="A9" s="61" t="s">
        <v>15</v>
      </c>
      <c r="B9" s="56">
        <f>'4'!B9</f>
        <v>4</v>
      </c>
      <c r="C9" s="60">
        <v>4</v>
      </c>
      <c r="D9" s="60">
        <v>2</v>
      </c>
      <c r="E9" s="56">
        <v>1</v>
      </c>
      <c r="F9" s="56">
        <v>1</v>
      </c>
      <c r="G9" s="60">
        <f t="shared" ref="G9:G23" si="3">SUM(D9:F9)</f>
        <v>4</v>
      </c>
      <c r="H9" s="59">
        <f t="shared" ref="H9:H23" si="4">C9/B9*100</f>
        <v>100</v>
      </c>
      <c r="I9" s="58">
        <f>D9/G9*100</f>
        <v>50</v>
      </c>
      <c r="J9" s="59">
        <f>E9/G9*100</f>
        <v>25</v>
      </c>
      <c r="K9" s="59">
        <f>F9/G9*100</f>
        <v>25</v>
      </c>
      <c r="L9" s="58">
        <f t="shared" ref="L9:L23" si="5">SUM(I9:K9)</f>
        <v>100</v>
      </c>
      <c r="M9" s="154" t="s">
        <v>100</v>
      </c>
    </row>
    <row r="10" spans="1:14" s="73" customFormat="1" ht="24.95" customHeight="1" x14ac:dyDescent="0.25">
      <c r="A10" s="61" t="s">
        <v>16</v>
      </c>
      <c r="B10" s="60">
        <f>'4'!B10</f>
        <v>4</v>
      </c>
      <c r="C10" s="75">
        <v>1</v>
      </c>
      <c r="D10" s="75">
        <v>0</v>
      </c>
      <c r="E10" s="75">
        <v>0</v>
      </c>
      <c r="F10" s="75">
        <v>1</v>
      </c>
      <c r="G10" s="75">
        <f t="shared" si="3"/>
        <v>1</v>
      </c>
      <c r="H10" s="59">
        <f t="shared" si="4"/>
        <v>25</v>
      </c>
      <c r="I10" s="59">
        <f t="shared" ref="I10:I22" si="6">D10/G10*100</f>
        <v>0</v>
      </c>
      <c r="J10" s="59">
        <f t="shared" ref="J10:J22" si="7">E10/G10*100</f>
        <v>0</v>
      </c>
      <c r="K10" s="59">
        <f t="shared" ref="K10:K22" si="8">F10/G10*100</f>
        <v>100</v>
      </c>
      <c r="L10" s="59">
        <f t="shared" si="5"/>
        <v>100</v>
      </c>
      <c r="M10" s="154" t="s">
        <v>101</v>
      </c>
    </row>
    <row r="11" spans="1:14" s="73" customFormat="1" ht="24.95" customHeight="1" x14ac:dyDescent="0.25">
      <c r="A11" s="61" t="s">
        <v>17</v>
      </c>
      <c r="B11" s="60">
        <f>'4'!B11</f>
        <v>5</v>
      </c>
      <c r="C11" s="60">
        <v>4</v>
      </c>
      <c r="D11" s="75">
        <v>4</v>
      </c>
      <c r="E11" s="75">
        <v>0</v>
      </c>
      <c r="F11" s="75">
        <v>0</v>
      </c>
      <c r="G11" s="60">
        <f t="shared" si="3"/>
        <v>4</v>
      </c>
      <c r="H11" s="59">
        <f t="shared" si="4"/>
        <v>80</v>
      </c>
      <c r="I11" s="59">
        <f t="shared" si="6"/>
        <v>100</v>
      </c>
      <c r="J11" s="59">
        <f t="shared" si="7"/>
        <v>0</v>
      </c>
      <c r="K11" s="59">
        <f t="shared" si="8"/>
        <v>0</v>
      </c>
      <c r="L11" s="59">
        <f t="shared" si="5"/>
        <v>100</v>
      </c>
      <c r="M11" s="154" t="s">
        <v>102</v>
      </c>
    </row>
    <row r="12" spans="1:14" s="73" customFormat="1" ht="24.95" customHeight="1" x14ac:dyDescent="0.25">
      <c r="A12" s="61" t="s">
        <v>18</v>
      </c>
      <c r="B12" s="60">
        <f>'4'!B12</f>
        <v>10</v>
      </c>
      <c r="C12" s="60">
        <v>8</v>
      </c>
      <c r="D12" s="75">
        <v>8</v>
      </c>
      <c r="E12" s="75">
        <v>0</v>
      </c>
      <c r="F12" s="75">
        <v>0</v>
      </c>
      <c r="G12" s="60">
        <f t="shared" si="3"/>
        <v>8</v>
      </c>
      <c r="H12" s="59">
        <f t="shared" si="4"/>
        <v>80</v>
      </c>
      <c r="I12" s="58">
        <f t="shared" si="6"/>
        <v>100</v>
      </c>
      <c r="J12" s="59">
        <f t="shared" si="7"/>
        <v>0</v>
      </c>
      <c r="K12" s="59">
        <f t="shared" si="8"/>
        <v>0</v>
      </c>
      <c r="L12" s="58">
        <f t="shared" si="5"/>
        <v>100</v>
      </c>
      <c r="M12" s="154" t="s">
        <v>103</v>
      </c>
    </row>
    <row r="13" spans="1:14" s="73" customFormat="1" ht="24.95" customHeight="1" x14ac:dyDescent="0.25">
      <c r="A13" s="61" t="s">
        <v>19</v>
      </c>
      <c r="B13" s="60">
        <f>'4'!B13</f>
        <v>6</v>
      </c>
      <c r="C13" s="60">
        <v>5</v>
      </c>
      <c r="D13" s="60">
        <v>6</v>
      </c>
      <c r="E13" s="75">
        <v>0</v>
      </c>
      <c r="F13" s="75">
        <v>1</v>
      </c>
      <c r="G13" s="60">
        <f t="shared" si="3"/>
        <v>7</v>
      </c>
      <c r="H13" s="59">
        <f t="shared" si="4"/>
        <v>83.333333333333343</v>
      </c>
      <c r="I13" s="58">
        <f t="shared" si="6"/>
        <v>85.714285714285708</v>
      </c>
      <c r="J13" s="59">
        <f t="shared" si="7"/>
        <v>0</v>
      </c>
      <c r="K13" s="59">
        <f t="shared" si="8"/>
        <v>14.285714285714285</v>
      </c>
      <c r="L13" s="58">
        <f t="shared" si="5"/>
        <v>100</v>
      </c>
      <c r="M13" s="154" t="s">
        <v>104</v>
      </c>
    </row>
    <row r="14" spans="1:14" s="73" customFormat="1" ht="24.95" customHeight="1" x14ac:dyDescent="0.25">
      <c r="A14" s="61" t="s">
        <v>194</v>
      </c>
      <c r="B14" s="60">
        <f>'4'!B14</f>
        <v>2</v>
      </c>
      <c r="C14" s="65">
        <v>2</v>
      </c>
      <c r="D14" s="65">
        <v>2</v>
      </c>
      <c r="E14" s="65">
        <v>0</v>
      </c>
      <c r="F14" s="65">
        <v>0</v>
      </c>
      <c r="G14" s="65">
        <f t="shared" si="3"/>
        <v>2</v>
      </c>
      <c r="H14" s="76">
        <f t="shared" si="4"/>
        <v>100</v>
      </c>
      <c r="I14" s="166">
        <f t="shared" si="6"/>
        <v>100</v>
      </c>
      <c r="J14" s="59">
        <f t="shared" si="7"/>
        <v>0</v>
      </c>
      <c r="K14" s="166">
        <f t="shared" si="8"/>
        <v>0</v>
      </c>
      <c r="L14" s="166">
        <f t="shared" si="5"/>
        <v>100</v>
      </c>
      <c r="M14" s="154" t="s">
        <v>105</v>
      </c>
      <c r="N14" s="72"/>
    </row>
    <row r="15" spans="1:14" s="73" customFormat="1" ht="24.95" customHeight="1" x14ac:dyDescent="0.25">
      <c r="A15" s="61" t="s">
        <v>21</v>
      </c>
      <c r="B15" s="60">
        <f>'4'!B15</f>
        <v>3</v>
      </c>
      <c r="C15" s="60">
        <v>3</v>
      </c>
      <c r="D15" s="60">
        <v>2</v>
      </c>
      <c r="E15" s="75">
        <v>0</v>
      </c>
      <c r="F15" s="75">
        <v>1</v>
      </c>
      <c r="G15" s="60">
        <f t="shared" si="3"/>
        <v>3</v>
      </c>
      <c r="H15" s="59">
        <f t="shared" si="4"/>
        <v>100</v>
      </c>
      <c r="I15" s="58">
        <f t="shared" si="6"/>
        <v>66.666666666666657</v>
      </c>
      <c r="J15" s="59">
        <f t="shared" si="7"/>
        <v>0</v>
      </c>
      <c r="K15" s="58">
        <f t="shared" si="8"/>
        <v>33.333333333333329</v>
      </c>
      <c r="L15" s="58">
        <f t="shared" si="5"/>
        <v>99.999999999999986</v>
      </c>
      <c r="M15" s="154" t="s">
        <v>106</v>
      </c>
    </row>
    <row r="16" spans="1:14" s="73" customFormat="1" ht="24.95" customHeight="1" x14ac:dyDescent="0.25">
      <c r="A16" s="61" t="s">
        <v>22</v>
      </c>
      <c r="B16" s="60">
        <f>'4'!B16</f>
        <v>2</v>
      </c>
      <c r="C16" s="75">
        <v>1</v>
      </c>
      <c r="D16" s="75">
        <v>2</v>
      </c>
      <c r="E16" s="75">
        <v>0</v>
      </c>
      <c r="F16" s="75">
        <v>0</v>
      </c>
      <c r="G16" s="75">
        <f t="shared" si="3"/>
        <v>2</v>
      </c>
      <c r="H16" s="59">
        <f t="shared" si="4"/>
        <v>50</v>
      </c>
      <c r="I16" s="166">
        <f t="shared" si="6"/>
        <v>100</v>
      </c>
      <c r="J16" s="59">
        <f t="shared" si="7"/>
        <v>0</v>
      </c>
      <c r="K16" s="166">
        <f t="shared" si="8"/>
        <v>0</v>
      </c>
      <c r="L16" s="59">
        <f t="shared" si="5"/>
        <v>100</v>
      </c>
      <c r="M16" s="154" t="s">
        <v>107</v>
      </c>
    </row>
    <row r="17" spans="1:16" s="73" customFormat="1" ht="24.95" customHeight="1" x14ac:dyDescent="0.25">
      <c r="A17" s="61" t="s">
        <v>23</v>
      </c>
      <c r="B17" s="60">
        <f>'4'!B17</f>
        <v>3</v>
      </c>
      <c r="C17" s="60">
        <v>3</v>
      </c>
      <c r="D17" s="60">
        <v>3</v>
      </c>
      <c r="E17" s="75">
        <v>0</v>
      </c>
      <c r="F17" s="75">
        <v>0</v>
      </c>
      <c r="G17" s="60">
        <f t="shared" si="3"/>
        <v>3</v>
      </c>
      <c r="H17" s="59">
        <f t="shared" si="4"/>
        <v>100</v>
      </c>
      <c r="I17" s="58">
        <f t="shared" si="6"/>
        <v>100</v>
      </c>
      <c r="J17" s="59">
        <f t="shared" si="7"/>
        <v>0</v>
      </c>
      <c r="K17" s="59">
        <f t="shared" si="8"/>
        <v>0</v>
      </c>
      <c r="L17" s="58">
        <f t="shared" si="5"/>
        <v>100</v>
      </c>
      <c r="M17" s="154" t="s">
        <v>108</v>
      </c>
    </row>
    <row r="18" spans="1:16" s="73" customFormat="1" ht="24.95" customHeight="1" x14ac:dyDescent="0.25">
      <c r="A18" s="61" t="s">
        <v>85</v>
      </c>
      <c r="B18" s="60">
        <f>'4'!B18</f>
        <v>5</v>
      </c>
      <c r="C18" s="60">
        <v>5</v>
      </c>
      <c r="D18" s="60">
        <v>5</v>
      </c>
      <c r="E18" s="75">
        <v>0</v>
      </c>
      <c r="F18" s="75">
        <v>0</v>
      </c>
      <c r="G18" s="60">
        <f t="shared" si="3"/>
        <v>5</v>
      </c>
      <c r="H18" s="59">
        <f t="shared" si="4"/>
        <v>100</v>
      </c>
      <c r="I18" s="58">
        <f t="shared" si="6"/>
        <v>100</v>
      </c>
      <c r="J18" s="166">
        <f t="shared" si="7"/>
        <v>0</v>
      </c>
      <c r="K18" s="166">
        <f t="shared" si="8"/>
        <v>0</v>
      </c>
      <c r="L18" s="58">
        <f t="shared" si="5"/>
        <v>100</v>
      </c>
      <c r="M18" s="154" t="s">
        <v>109</v>
      </c>
    </row>
    <row r="19" spans="1:16" s="73" customFormat="1" ht="24.95" customHeight="1" x14ac:dyDescent="0.25">
      <c r="A19" s="61" t="s">
        <v>25</v>
      </c>
      <c r="B19" s="60">
        <f>'4'!B19</f>
        <v>4</v>
      </c>
      <c r="C19" s="60">
        <v>4</v>
      </c>
      <c r="D19" s="60">
        <v>3</v>
      </c>
      <c r="E19" s="75">
        <v>0</v>
      </c>
      <c r="F19" s="75">
        <v>2</v>
      </c>
      <c r="G19" s="60">
        <f t="shared" si="3"/>
        <v>5</v>
      </c>
      <c r="H19" s="59">
        <f t="shared" si="4"/>
        <v>100</v>
      </c>
      <c r="I19" s="58">
        <f t="shared" si="6"/>
        <v>60</v>
      </c>
      <c r="J19" s="59">
        <f t="shared" si="7"/>
        <v>0</v>
      </c>
      <c r="K19" s="59">
        <f t="shared" si="8"/>
        <v>40</v>
      </c>
      <c r="L19" s="58">
        <f t="shared" si="5"/>
        <v>100</v>
      </c>
      <c r="M19" s="154" t="s">
        <v>110</v>
      </c>
    </row>
    <row r="20" spans="1:16" s="73" customFormat="1" ht="24.95" customHeight="1" x14ac:dyDescent="0.25">
      <c r="A20" s="61" t="s">
        <v>26</v>
      </c>
      <c r="B20" s="60">
        <f>'4'!B20</f>
        <v>6</v>
      </c>
      <c r="C20" s="60">
        <v>3</v>
      </c>
      <c r="D20" s="75">
        <v>4</v>
      </c>
      <c r="E20" s="75">
        <v>0</v>
      </c>
      <c r="F20" s="75">
        <v>0</v>
      </c>
      <c r="G20" s="60">
        <f t="shared" si="3"/>
        <v>4</v>
      </c>
      <c r="H20" s="59">
        <f t="shared" si="4"/>
        <v>50</v>
      </c>
      <c r="I20" s="58">
        <f t="shared" si="6"/>
        <v>100</v>
      </c>
      <c r="J20" s="59">
        <f t="shared" si="7"/>
        <v>0</v>
      </c>
      <c r="K20" s="59">
        <f t="shared" si="8"/>
        <v>0</v>
      </c>
      <c r="L20" s="58">
        <f t="shared" si="5"/>
        <v>100</v>
      </c>
      <c r="M20" s="154" t="s">
        <v>111</v>
      </c>
      <c r="O20" s="75"/>
    </row>
    <row r="21" spans="1:16" s="73" customFormat="1" ht="24.95" customHeight="1" x14ac:dyDescent="0.25">
      <c r="A21" s="213" t="s">
        <v>27</v>
      </c>
      <c r="B21" s="60">
        <f>'4'!B21</f>
        <v>2</v>
      </c>
      <c r="C21" s="75">
        <v>1</v>
      </c>
      <c r="D21" s="75">
        <v>0</v>
      </c>
      <c r="E21" s="75">
        <v>0</v>
      </c>
      <c r="F21" s="75">
        <v>1</v>
      </c>
      <c r="G21" s="75">
        <f t="shared" si="3"/>
        <v>1</v>
      </c>
      <c r="H21" s="218">
        <f t="shared" si="4"/>
        <v>50</v>
      </c>
      <c r="I21" s="59">
        <f t="shared" si="6"/>
        <v>0</v>
      </c>
      <c r="J21" s="59">
        <f t="shared" si="7"/>
        <v>0</v>
      </c>
      <c r="K21" s="59">
        <f t="shared" si="8"/>
        <v>100</v>
      </c>
      <c r="L21" s="59">
        <f t="shared" si="5"/>
        <v>100</v>
      </c>
      <c r="M21" s="214" t="s">
        <v>112</v>
      </c>
    </row>
    <row r="22" spans="1:16" s="73" customFormat="1" ht="24.95" customHeight="1" x14ac:dyDescent="0.25">
      <c r="A22" s="224" t="s">
        <v>28</v>
      </c>
      <c r="B22" s="60">
        <f>'4'!B22</f>
        <v>1</v>
      </c>
      <c r="C22" s="217">
        <v>1</v>
      </c>
      <c r="D22" s="217">
        <v>1</v>
      </c>
      <c r="E22" s="217">
        <v>1</v>
      </c>
      <c r="F22" s="56">
        <v>0</v>
      </c>
      <c r="G22" s="217">
        <f t="shared" si="3"/>
        <v>2</v>
      </c>
      <c r="H22" s="218">
        <f t="shared" si="4"/>
        <v>100</v>
      </c>
      <c r="I22" s="216">
        <f t="shared" si="6"/>
        <v>50</v>
      </c>
      <c r="J22" s="216">
        <f t="shared" si="7"/>
        <v>50</v>
      </c>
      <c r="K22" s="59">
        <f t="shared" si="8"/>
        <v>0</v>
      </c>
      <c r="L22" s="216">
        <f t="shared" si="5"/>
        <v>100</v>
      </c>
      <c r="M22" s="221" t="s">
        <v>113</v>
      </c>
    </row>
    <row r="23" spans="1:16" ht="24.95" customHeight="1" thickBot="1" x14ac:dyDescent="0.3">
      <c r="A23" s="30" t="s">
        <v>49</v>
      </c>
      <c r="B23" s="33">
        <f>SUM(B8:B22)</f>
        <v>65</v>
      </c>
      <c r="C23" s="33">
        <f>SUM(C8:C22)</f>
        <v>53</v>
      </c>
      <c r="D23" s="33">
        <f>SUM(D8:D22)</f>
        <v>50</v>
      </c>
      <c r="E23" s="33">
        <f>SUM(E8:E22)</f>
        <v>2</v>
      </c>
      <c r="F23" s="40">
        <f>SUM(F8:F22)</f>
        <v>7</v>
      </c>
      <c r="G23" s="33">
        <f t="shared" si="3"/>
        <v>59</v>
      </c>
      <c r="H23" s="34">
        <f t="shared" si="4"/>
        <v>81.538461538461533</v>
      </c>
      <c r="I23" s="34">
        <f>D23/G23*100</f>
        <v>84.745762711864401</v>
      </c>
      <c r="J23" s="34">
        <f>E23/G23*100</f>
        <v>3.3898305084745761</v>
      </c>
      <c r="K23" s="34">
        <f>F23/G23*100</f>
        <v>11.864406779661017</v>
      </c>
      <c r="L23" s="34">
        <f t="shared" si="5"/>
        <v>100</v>
      </c>
      <c r="M23" s="155" t="s">
        <v>93</v>
      </c>
    </row>
    <row r="24" spans="1:16" ht="6.75" customHeight="1" thickTop="1" x14ac:dyDescent="0.25">
      <c r="A24" s="299"/>
      <c r="B24" s="299"/>
      <c r="C24" s="299"/>
      <c r="M24" s="4"/>
    </row>
    <row r="25" spans="1:16" ht="24.95" customHeight="1" x14ac:dyDescent="0.25">
      <c r="A25" s="318" t="s">
        <v>235</v>
      </c>
      <c r="B25" s="318"/>
      <c r="C25" s="318"/>
      <c r="D25" s="318"/>
      <c r="E25" s="318"/>
      <c r="F25" s="318"/>
      <c r="G25" s="179"/>
      <c r="H25" s="336" t="s">
        <v>239</v>
      </c>
      <c r="I25" s="336"/>
      <c r="J25" s="336"/>
      <c r="K25" s="336"/>
      <c r="L25" s="336"/>
      <c r="M25" s="336"/>
      <c r="N25" s="181"/>
      <c r="O25" s="165"/>
      <c r="P25" s="165"/>
    </row>
    <row r="26" spans="1:16" ht="20.100000000000001" customHeight="1" x14ac:dyDescent="0.25">
      <c r="A26" s="390" t="s">
        <v>84</v>
      </c>
      <c r="B26" s="390"/>
      <c r="C26" s="390"/>
      <c r="D26" s="390"/>
      <c r="H26" s="309" t="s">
        <v>210</v>
      </c>
      <c r="I26" s="309"/>
      <c r="J26" s="309"/>
      <c r="K26" s="309"/>
      <c r="L26" s="309"/>
      <c r="M26" s="309"/>
      <c r="N26" s="142"/>
      <c r="O26" s="142"/>
    </row>
    <row r="27" spans="1:16" ht="15" customHeight="1" x14ac:dyDescent="0.25">
      <c r="A27" s="99"/>
      <c r="B27" s="99"/>
      <c r="C27" s="99"/>
      <c r="D27" s="99"/>
      <c r="M27" s="17"/>
    </row>
    <row r="28" spans="1:16" ht="15" customHeight="1" x14ac:dyDescent="0.25">
      <c r="A28" s="98"/>
      <c r="B28" s="98"/>
      <c r="C28" s="98"/>
      <c r="D28" s="98"/>
      <c r="E28" s="269"/>
      <c r="F28" s="269"/>
      <c r="G28" s="269"/>
      <c r="H28" s="269"/>
      <c r="I28" s="269"/>
      <c r="J28" s="269"/>
      <c r="K28" s="269"/>
      <c r="L28" s="269"/>
      <c r="M28" s="273"/>
    </row>
    <row r="29" spans="1:16" ht="21.95" customHeight="1" x14ac:dyDescent="0.25">
      <c r="A29" s="267">
        <v>22</v>
      </c>
      <c r="B29" s="268"/>
      <c r="C29" s="26"/>
      <c r="D29" s="389" t="s">
        <v>155</v>
      </c>
      <c r="E29" s="389"/>
      <c r="F29" s="389"/>
      <c r="G29" s="389"/>
      <c r="H29" s="340" t="s">
        <v>156</v>
      </c>
      <c r="I29" s="340"/>
      <c r="J29" s="340"/>
      <c r="K29" s="340"/>
      <c r="L29" s="270"/>
      <c r="M29" s="272">
        <v>23</v>
      </c>
      <c r="N29" s="26"/>
    </row>
    <row r="30" spans="1:16" ht="15.75" x14ac:dyDescent="0.25">
      <c r="M30" s="17"/>
    </row>
  </sheetData>
  <mergeCells count="25">
    <mergeCell ref="A1:G1"/>
    <mergeCell ref="H1:M1"/>
    <mergeCell ref="A24:C24"/>
    <mergeCell ref="I4:L4"/>
    <mergeCell ref="H4:H5"/>
    <mergeCell ref="H6:H7"/>
    <mergeCell ref="I5:L5"/>
    <mergeCell ref="A2:G2"/>
    <mergeCell ref="H2:M2"/>
    <mergeCell ref="A3:C3"/>
    <mergeCell ref="D4:G4"/>
    <mergeCell ref="M4:M7"/>
    <mergeCell ref="L3:M3"/>
    <mergeCell ref="D29:G29"/>
    <mergeCell ref="H29:K29"/>
    <mergeCell ref="A26:D26"/>
    <mergeCell ref="A4:A7"/>
    <mergeCell ref="B4:B5"/>
    <mergeCell ref="B6:B7"/>
    <mergeCell ref="C4:C5"/>
    <mergeCell ref="C6:C7"/>
    <mergeCell ref="D5:G5"/>
    <mergeCell ref="A25:F25"/>
    <mergeCell ref="H26:M26"/>
    <mergeCell ref="H25:M25"/>
  </mergeCells>
  <printOptions horizontalCentered="1"/>
  <pageMargins left="0.4" right="0.4" top="0.6" bottom="0.4" header="0" footer="0"/>
  <pageSetup paperSize="9" scale="106" orientation="portrait" r:id="rId1"/>
  <headerFooter alignWithMargins="0"/>
  <colBreaks count="1" manualBreakCount="1">
    <brk id="7" max="31"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10</vt:i4>
      </vt:variant>
    </vt:vector>
  </HeadingPairs>
  <TitlesOfParts>
    <vt:vector size="20" baseType="lpstr">
      <vt:lpstr>1 ا</vt:lpstr>
      <vt:lpstr>1 ب</vt:lpstr>
      <vt:lpstr>2</vt:lpstr>
      <vt:lpstr>3  أ</vt:lpstr>
      <vt:lpstr>3 ب</vt:lpstr>
      <vt:lpstr>4</vt:lpstr>
      <vt:lpstr>5</vt:lpstr>
      <vt:lpstr>6</vt:lpstr>
      <vt:lpstr>7</vt:lpstr>
      <vt:lpstr>8</vt:lpstr>
      <vt:lpstr>'1 ا'!Print_Area</vt:lpstr>
      <vt:lpstr>'1 ب'!Print_Area</vt:lpstr>
      <vt:lpstr>'2'!Print_Area</vt:lpstr>
      <vt:lpstr>'3  أ'!Print_Area</vt:lpstr>
      <vt:lpstr>'3 ب'!Print_Area</vt:lpstr>
      <vt:lpstr>'4'!Print_Area</vt:lpstr>
      <vt:lpstr>'5'!Print_Area</vt:lpstr>
      <vt:lpstr>'6'!Print_Area</vt:lpstr>
      <vt:lpstr>'7'!Print_Area</vt:lpstr>
      <vt:lpstr>'8'!Print_Area</vt:lpstr>
    </vt:vector>
  </TitlesOfParts>
  <Company>planning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dc:creator>
  <cp:lastModifiedBy>Maher</cp:lastModifiedBy>
  <cp:lastPrinted>2026-01-08T07:39:09Z</cp:lastPrinted>
  <dcterms:created xsi:type="dcterms:W3CDTF">2006-04-20T08:24:38Z</dcterms:created>
  <dcterms:modified xsi:type="dcterms:W3CDTF">2026-04-15T08:26:51Z</dcterms:modified>
</cp:coreProperties>
</file>